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<sst xmlns="http://schemas.openxmlformats.org/spreadsheetml/2006/main" count="929" uniqueCount="292">
  <si>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</si>
  <si>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</si>
  <si>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</si>
  <si>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</si>
  <si>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</si>
  <si>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</si>
  <si>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</si>
  <si>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</si>
  <si>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</si>
  <si>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</si>
  <si>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</si>
  <si>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</si>
  <si>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</si>
  <si>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</si>
  <si>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</si>
  <si>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</si>
  <si>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</si>
  <si>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</si>
  <si>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</si>
  <si>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</si>
  <si>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</si>
  <si>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</si>
  <si>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</si>
  <si>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</si>
  <si>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</si>
  <si>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</si>
  <si>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</si>
  <si>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</si>
  <si>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</si>
  <si>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</si>
  <si>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</si>
  <si>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</si>
  <si>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</si>
  <si>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</si>
  <si>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</si>
  <si>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</si>
  <si>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</si>
  <si>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</si>
  <si>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</si>
  <si>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</si>
  <si>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</si>
  <si>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</si>
  <si>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</si>
  <si>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</si>
  <si>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</si>
  <si>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</si>
  <si>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</si>
  <si>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</si>
  <si>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</si>
  <si>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</si>
  <si>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</si>
  <si>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</si>
  <si>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</si>
  <si>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</si>
  <si>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</si>
  <si>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</si>
  <si>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</si>
  <si>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</si>
  <si>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</si>
  <si>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</si>
  <si>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</si>
  <si>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</si>
  <si>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</si>
  <si>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</si>
  <si>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</si>
  <si>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</si>
  <si>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</si>
  <si>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</si>
  <si>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</si>
  <si>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</si>
  <si>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</si>
  <si>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</si>
  <si>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</si>
  <si>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</si>
  <si>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</si>
  <si>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</si>
  <si>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</si>
  <si>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</si>
  <si>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</si>
  <si>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</si>
  <si>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</si>
  <si>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</si>
  <si>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</si>
  <si>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</si>
  <si>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</si>
  <si>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</si>
  <si>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</si>
  <si>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</si>
  <si>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</si>
  <si>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</si>
  <si>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</si>
  <si>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</si>
  <si>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</si>
  <si>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</si>
  <si>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</si>
  <si>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</si>
  <si>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</si>
  <si>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</si>
  <si>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</si>
  <si>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</si>
  <si>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</si>
  <si>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</si>
  <si>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</si>
  <si>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</si>
  <si>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</si>
  <si>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</si>
  <si>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</si>
  <si>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</si>
  <si>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</si>
  <si>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</si>
  <si>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</si>
  <si>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</si>
  <si>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</si>
  <si>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</si>
  <si>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</si>
  <si>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</si>
  <si>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</si>
  <si>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</si>
  <si>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</si>
  <si>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</si>
  <si>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</si>
  <si>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</si>
  <si>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</si>
  <si>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</si>
  <si>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</si>
  <si>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</si>
  <si>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</si>
  <si>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</si>
  <si>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</si>
  <si>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</si>
  <si>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</si>
  <si>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</si>
  <si>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</si>
  <si>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</si>
  <si>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</si>
  <si>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</si>
  <si>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</si>
  <si>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</si>
  <si>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</si>
  <si>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</si>
  <si>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</si>
  <si>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</si>
  <si>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</si>
  <si>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</si>
  <si>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</si>
  <si>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</si>
  <si>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</si>
  <si>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</si>
  <si>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</si>
  <si>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</si>
  <si>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</si>
  <si>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</si>
  <si>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</si>
  <si>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</si>
  <si>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</si>
  <si>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</si>
  <si>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</si>
  <si>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</si>
  <si>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</si>
  <si>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</si>
  <si>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</si>
  <si>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</si>
  <si>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</si>
  <si>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</si>
  <si>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</si>
  <si>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</si>
  <si>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</si>
  <si>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</si>
  <si>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</si>
  <si>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</si>
  <si>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</si>
  <si>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</si>
  <si>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</si>
  <si>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</si>
  <si>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</si>
  <si>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</si>
  <si>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</si>
  <si>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</si>
  <si>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</si>
  <si>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</si>
  <si>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</si>
  <si>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</si>
  <si>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</si>
  <si>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</si>
  <si>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</si>
  <si>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</si>
  <si>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</si>
  <si>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</si>
  <si>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</si>
  <si>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</si>
  <si>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</si>
  <si>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</si>
  <si>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</si>
  <si>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</si>
  <si>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</si>
  <si>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</si>
  <si>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</si>
  <si>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</si>
  <si>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</si>
  <si>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</si>
  <si>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</si>
  <si>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</si>
  <si>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</si>
  <si>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</si>
  <si>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</si>
  <si>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</si>
  <si>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</si>
  <si>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</si>
  <si>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</si>
  <si>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</si>
  <si>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</si>
  <si>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</si>
  <si>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</si>
  <si>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</si>
  <si>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</si>
  <si>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</si>
  <si>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</si>
  <si>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</si>
  <si>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</si>
  <si>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</si>
  <si>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</si>
  <si>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</si>
  <si>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</si>
  <si>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</si>
  <si>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</si>
  <si>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</si>
  <si>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</si>
  <si>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</si>
  <si>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</si>
  <si>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</si>
  <si>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</si>
  <si>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</si>
  <si>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</si>
  <si>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</si>
  <si>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</si>
  <si>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</si>
  <si>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</si>
  <si>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</si>
  <si>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</si>
  <si>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</si>
  <si>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</si>
  <si>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</si>
  <si>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</si>
  <si>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</si>
  <si>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</si>
  <si>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</si>
  <si>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</si>
  <si>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</si>
  <si>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</si>
  <si>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</si>
  <si>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</si>
  <si>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</si>
  <si>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</si>
  <si>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</si>
  <si>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</si>
  <si>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</si>
  <si>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</si>
  <si>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</si>
  <si>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</si>
  <si>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</si>
  <si>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</si>
  <si>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</si>
  <si>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</si>
  <si>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</si>
  <si>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</si>
  <si>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</si>
  <si>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</si>
  <si>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</si>
  <si>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</si>
  <si>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</si>
  <si>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</si>
  <si>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</si>
  <si>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</si>
  <si>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</si>
  <si>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</si>
  <si>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</si>
  <si>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</si>
  <si>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</si>
  <si>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</si>
  <si>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</si>
  <si>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</si>
  <si>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</si>
  <si>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</si>
  <si>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</si>
  <si>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И.о.руководителя муниципального учреждения (уполномоченное лицо)</t>
  </si>
  <si>
    <t>Елисеева Н.В.</t>
  </si>
  <si>
    <t>Башкирцева О.В.</t>
  </si>
  <si>
    <t>И.о.главного бухгалтера муниципального учреждения</t>
  </si>
  <si>
    <t>И.о.заведующего</t>
  </si>
  <si>
    <t>«     22     »  июня           2016г.</t>
  </si>
  <si>
    <t>« 22  »  июня                2016г.</t>
  </si>
  <si>
    <t>«_22_»_июня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</si>
</sst>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">
      <selection activeCell="G20" sqref="G20:H20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 t="s">
        <v>288</v>
      </c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285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289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247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290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42543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267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248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266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250</v>
      </c>
      <c r="B32" s="104"/>
      <c r="C32" s="104"/>
      <c r="D32" s="103" t="s">
        <v>268</v>
      </c>
      <c r="E32" s="103"/>
      <c r="F32" s="103"/>
      <c r="G32" s="103"/>
      <c r="H32" s="19"/>
    </row>
    <row r="33" spans="1:8" ht="38.25" customHeight="1">
      <c r="A33" s="104" t="s">
        <v>249</v>
      </c>
      <c r="B33" s="104"/>
      <c r="C33" s="104"/>
      <c r="D33" s="103" t="s">
        <v>268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269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270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271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272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273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274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275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276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277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278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279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280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281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251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252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253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254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75" sqref="A75:A76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41">
      <selection activeCell="F58" sqref="F58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259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30490645.189999998</v>
      </c>
      <c r="E11" s="61">
        <f>E14</f>
        <v>22637380.029999997</v>
      </c>
      <c r="F11" s="61">
        <f>F37</f>
        <v>1125350.14</v>
      </c>
      <c r="G11" s="61">
        <f>G37</f>
        <v>0</v>
      </c>
      <c r="H11" s="61"/>
      <c r="I11" s="61">
        <f>I13+I14+I35+I36+I38+I42</f>
        <v>6727915.02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29365290.029999997</v>
      </c>
      <c r="E14" s="54">
        <f>E16+E17+E18+E19+E20+E21+E22+E23+E24+E25+E26+E27+E28+E29+E30+E31</f>
        <v>22637380.029999997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17319396</v>
      </c>
      <c r="E16" s="60">
        <f>17310850+8546</f>
        <v>17319396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1125350.14</v>
      </c>
      <c r="E37" s="17" t="s">
        <v>13</v>
      </c>
      <c r="F37" s="60">
        <f>974510.73+60834.14+69782.27+8667+11556</f>
        <v>1125350.14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5.02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5.02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5.02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v>5.02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30644834.43</v>
      </c>
      <c r="E48" s="62">
        <f t="shared" si="1"/>
        <v>22698083.79</v>
      </c>
      <c r="F48" s="62">
        <f t="shared" si="1"/>
        <v>1205182.38</v>
      </c>
      <c r="G48" s="62">
        <f t="shared" si="1"/>
        <v>0</v>
      </c>
      <c r="H48" s="62">
        <f t="shared" si="1"/>
        <v>0</v>
      </c>
      <c r="I48" s="62">
        <f t="shared" si="1"/>
        <v>6741568.260000001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18732275.94</v>
      </c>
      <c r="E49" s="60">
        <f t="shared" si="2"/>
        <v>17023676.5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14385070.39</v>
      </c>
      <c r="E51" s="60">
        <f>13066186.64+6563.75</f>
        <v>13072750.39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3809984.05</v>
      </c>
      <c r="E54" s="60">
        <f>3411722.36+1982.25</f>
        <v>3413704.61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36.620000000000005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36.620000000000005</v>
      </c>
      <c r="E69" s="60"/>
      <c r="F69" s="60"/>
      <c r="G69" s="60"/>
      <c r="H69" s="60"/>
      <c r="I69" s="60">
        <f>31.6+5.02</f>
        <v>36.620000000000005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10857875.67</v>
      </c>
      <c r="E71" s="60">
        <f aca="true" t="shared" si="6" ref="E71:J71">E72+E73</f>
        <v>4639984.09</v>
      </c>
      <c r="F71" s="60">
        <f t="shared" si="6"/>
        <v>297359.94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10857875.67</v>
      </c>
      <c r="E73" s="54">
        <f>E75+E84</f>
        <v>4639984.09</v>
      </c>
      <c r="F73" s="54">
        <f>F75+F84</f>
        <v>297359.94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10857875.67</v>
      </c>
      <c r="E84" s="60">
        <f t="shared" si="8"/>
        <v>4639984.09</v>
      </c>
      <c r="F84" s="60">
        <f t="shared" si="8"/>
        <v>297359.94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5891503.98</v>
      </c>
      <c r="E99" s="60">
        <f>402196.09-15600-2035.5</f>
        <v>384560.59</v>
      </c>
      <c r="F99" s="60">
        <f>95563.74+60834.14+69782.27</f>
        <v>226180.15000000002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260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261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K16" sqref="K16:L18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262</v>
      </c>
      <c r="K13" s="145" t="s">
        <v>263</v>
      </c>
      <c r="L13" s="145" t="s">
        <v>264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f>SUM(J19:J34)</f>
        <v>10857875.67</v>
      </c>
      <c r="K16" s="142">
        <f>SUM(K19:K34)</f>
        <v>11336553.75</v>
      </c>
      <c r="L16" s="142">
        <f>SUM(L19:L34)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v>10855356.67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0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287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286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286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2016-06-22T04:38:26Z</dcterms:modified>
  <cp:category/>
  <cp:version/>
  <cp:contentType/>
  <cp:contentStatus/>
</cp:coreProperties>
</file>