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tabRatio="962" activeTab="5"/>
  </bookViews>
  <sheets>
    <sheet name="титульный лист + раздел 1" sheetId="1" r:id="rId1"/>
    <sheet name="раздел 2" sheetId="2" r:id="rId2"/>
    <sheet name="раздел 3 (табл.2,3,4)" sheetId="3" r:id="rId3"/>
    <sheet name="табл.5" sheetId="4" r:id="rId4"/>
    <sheet name="раздел 4 (табл.6)" sheetId="5" r:id="rId5"/>
    <sheet name="раздел 5(табл.7)" sheetId="6" r:id="rId6"/>
  </sheets>
  <definedNames>
    <definedName name="_xlnm._FilterDatabase" localSheetId="1" hidden="1">'раздел 2'!$A$2:$C$76</definedName>
    <definedName name="_xlnm._FilterDatabase" localSheetId="2" hidden="1">'раздел 3 (табл.2,3,4)'!$A$10:$J$326</definedName>
    <definedName name="_xlnm.Print_Area" localSheetId="1">'раздел 2'!$A$1:$B$81</definedName>
    <definedName name="_xlnm.Print_Area" localSheetId="2">'раздел 3 (табл.2,3,4)'!$A$1:$J$335</definedName>
    <definedName name="_xlnm.Print_Area" localSheetId="5">'раздел 5(табл.7)'!$A$1:$G$36</definedName>
    <definedName name="_xlnm.Print_Area" localSheetId="0">'титульный лист + раздел 1'!$A$1:$H$76</definedName>
  </definedNames>
  <calcPr fullCalcOnLoad="1"/>
</workbook>
</file>

<file path=xl/sharedStrings.xml><?xml version="1.0" encoding="utf-8"?>
<sst xmlns="http://schemas.openxmlformats.org/spreadsheetml/2006/main" count="928" uniqueCount="291">
  <si>
    <t>II. Показатели финансового состояния муниципального учреждения</t>
  </si>
  <si>
    <t>Наименование показателя</t>
  </si>
  <si>
    <t>Сумма, тыс.руб.</t>
  </si>
  <si>
    <t>из них:</t>
  </si>
  <si>
    <t>в том числе: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</si>
  <si>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</si>
  <si>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</si>
  <si>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всего: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</si>
  <si>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</si>
  <si>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</si>
  <si>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прочие расходы</t>
  </si>
  <si>
    <t xml:space="preserve">по начислениям на выплаты по оплате труда </t>
  </si>
  <si>
    <t>III. Показатели по поступлениям и выплатам  муниципального учреждения</t>
  </si>
  <si>
    <t>Х</t>
  </si>
  <si>
    <t>Отопление, горячее водоснабжение</t>
  </si>
  <si>
    <t>Потребление газа</t>
  </si>
  <si>
    <t>Электроэнергия</t>
  </si>
  <si>
    <t>Водоснабжение, водоотведение</t>
  </si>
  <si>
    <t>Пособия по социальной помощи населению</t>
  </si>
  <si>
    <t>(подпись)</t>
  </si>
  <si>
    <t>(расшифровка подписи)</t>
  </si>
  <si>
    <t>Исполнитель</t>
  </si>
  <si>
    <t>муниципального учреждения города Перми</t>
  </si>
  <si>
    <t>УТВЕРЖДАЮ</t>
  </si>
  <si>
    <t>(наименование должности лица, утверждающего план)</t>
  </si>
  <si>
    <t xml:space="preserve">ПЛАН </t>
  </si>
  <si>
    <t>КОДЫ</t>
  </si>
  <si>
    <t>по ОКПО</t>
  </si>
  <si>
    <t>по ОКЕИ</t>
  </si>
  <si>
    <t>Единица измерения: руб.</t>
  </si>
  <si>
    <t>Наименование органа, осуществляющего функции и полномочия учредителя</t>
  </si>
  <si>
    <t>Департамент образования администрации города Перми</t>
  </si>
  <si>
    <t xml:space="preserve">I. Сведения о деятельности муниципального учреждения </t>
  </si>
  <si>
    <t>1.1. Цели деятельности муниципального учреждения:</t>
  </si>
  <si>
    <t>1.2. Виды деятельности муниципального учреждения:</t>
  </si>
  <si>
    <t>1.3. Перечень услуг (работ), осуществляемых на платной основе:</t>
  </si>
  <si>
    <t xml:space="preserve">плана финансово-хозяйственной деятельности </t>
  </si>
  <si>
    <t xml:space="preserve">                               Форма по КФД</t>
  </si>
  <si>
    <t xml:space="preserve">                                    Дата</t>
  </si>
  <si>
    <t xml:space="preserve">Наименование муниципального учреждения </t>
  </si>
  <si>
    <t xml:space="preserve">к Порядку составления и утверждения </t>
  </si>
  <si>
    <t xml:space="preserve">ИНН / КПП              </t>
  </si>
  <si>
    <t>Приложение 1</t>
  </si>
  <si>
    <t xml:space="preserve"> и плановый период 2017 , 2018  гг.</t>
  </si>
  <si>
    <t>(в ред. Постановления Администрации г.Перми от 23.12.2014 №1023)</t>
  </si>
  <si>
    <t>Оплата труда и начисления на выплаты по оплате труда (заработная плата)</t>
  </si>
  <si>
    <t>Оплата труда и начисления на выплаты по оплате труда (начисления на выплаты по оплате труда)</t>
  </si>
  <si>
    <t>Расходы на закупку товаров, услуг (услуги связи)</t>
  </si>
  <si>
    <t>Расходы на закупку товаров, услуг (транспортные услуги)</t>
  </si>
  <si>
    <t>Расходы на закупку товаров, услуг  (арендная плата за пользование имуществом)</t>
  </si>
  <si>
    <t>Расходы на закупку товаров, услуг (работы, услуги по содержанию имущества)</t>
  </si>
  <si>
    <t>Расходы на закупку товаров, услуг (увеличение стоимости основных средств)</t>
  </si>
  <si>
    <t>Уплата налогов, сборов и иных платежей</t>
  </si>
  <si>
    <t>Расходы на закупку товаров, услуг (увеличение стоимости материальных запасов)</t>
  </si>
  <si>
    <t>Расходы на закупку товаров, услуг (увеличение стоимости нематериальных активов)</t>
  </si>
  <si>
    <t>Уплата земельного налога</t>
  </si>
  <si>
    <t>Уплата налога на имущество</t>
  </si>
  <si>
    <t>доходы от операций с активами</t>
  </si>
  <si>
    <t>Расходы на закупку товаров, услуг (прочие расходы)</t>
  </si>
  <si>
    <t xml:space="preserve">Уплата прочих налогов, сборов </t>
  </si>
  <si>
    <t>доходы от собственности</t>
  </si>
  <si>
    <t>КОСГУ/ КВР</t>
  </si>
  <si>
    <t>Всего</t>
  </si>
  <si>
    <t>субсидии, предоставля-емые в соот-ветствии с аб-зацем вторым пункта 1 ста-тьи 78.1 Бюд-жетного кодекса Российской Федера-ции</t>
  </si>
  <si>
    <t>субсидии на осуществление капи-тальных вложений</t>
  </si>
  <si>
    <t>средства обя-зательного медицинского страхования</t>
  </si>
  <si>
    <t>всего</t>
  </si>
  <si>
    <t>из них гранты</t>
  </si>
  <si>
    <t>Объем финансового обеспечения, руб. (с точностью до двух знаков после запятой – 0,00)</t>
  </si>
  <si>
    <t>Приобретение товаров, работ, услуг в пользу граждан в целях их социального обеспечения</t>
  </si>
  <si>
    <t xml:space="preserve">субсидия на финансовое обеспечение выполнения государственного 
(муниципального) задания
</t>
  </si>
  <si>
    <t>(очередной финансовый год)</t>
  </si>
  <si>
    <t>Показатели по поступлениям и выплатам  муниципального учреждения</t>
  </si>
  <si>
    <t>Таблица 2</t>
  </si>
  <si>
    <t>Поступления от доходов, всего:</t>
  </si>
  <si>
    <t>Выплаты по расходам, всего:</t>
  </si>
  <si>
    <t>Код строки</t>
  </si>
  <si>
    <t>доходы от оказания услуг, работ</t>
  </si>
  <si>
    <t>Платные образовательные услуги</t>
  </si>
  <si>
    <t>Возмещение коммунальных услуг арендаторами</t>
  </si>
  <si>
    <t>Другие платные услуги</t>
  </si>
  <si>
    <t>доходы от штрафов, пеней, иных сумм принудительного изъятия</t>
  </si>
  <si>
    <t>безвозмездные поступления от 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</si>
  <si>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 города Перми</t>
  </si>
  <si>
    <t>поступления от оказания услуг (выполнения работ) на платной основе и от иной приносящей доход деятельности</t>
  </si>
  <si>
    <t>услуга № 1                                                                       Реализация основных общеобразовательных программ дошкольного образования</t>
  </si>
  <si>
    <t>услуга № 2                                                                        Присмотр и уход</t>
  </si>
  <si>
    <t xml:space="preserve">услуга № 3
Реализация основных общеобразовательных программ начального общего образования
</t>
  </si>
  <si>
    <t xml:space="preserve">услуга № 4
Реализация основных общеобразовательных программ основного общего образования
</t>
  </si>
  <si>
    <t xml:space="preserve">услуга № 5
Реализация основных общеобразовательных программ среднего общего образования
</t>
  </si>
  <si>
    <t xml:space="preserve">услуга № 6
Содержание детей
</t>
  </si>
  <si>
    <t xml:space="preserve">услуга № 7
Реализация дополнительных общеразвивающих программ
</t>
  </si>
  <si>
    <t xml:space="preserve">услуга № 8
Реализация дополнительных общеобразовательных предпрофессиональных программ в области физической культуры и спорта
</t>
  </si>
  <si>
    <t xml:space="preserve">услуга № 9
Спортивная подготовка по олимпийским видам спорта
</t>
  </si>
  <si>
    <t xml:space="preserve">услуга № 10
Психолого-медико-педагогического обследования детей
</t>
  </si>
  <si>
    <t xml:space="preserve">услуга № 11
Оказание социально-психологической помощи детям с проблемами в развитии, обучении и социальной адаптации (проект)
</t>
  </si>
  <si>
    <t xml:space="preserve">услуга № 12
Образовательная услуга дополнительного образования взрослых (проект)
</t>
  </si>
  <si>
    <t xml:space="preserve">услуга № 13
Организационно-методическая услуга дополнительного образования взрослых (проект)
</t>
  </si>
  <si>
    <t xml:space="preserve">услуга № 14
Организация отдыха детей в лагере досуга и отдыха
</t>
  </si>
  <si>
    <t>Нормативные затраты на содержание имущества</t>
  </si>
  <si>
    <t>Затраты на уплату налогов</t>
  </si>
  <si>
    <t>доходы от реализации основных средств</t>
  </si>
  <si>
    <t>доходы от реализации нематериальных активов</t>
  </si>
  <si>
    <t>доходы от реализации непроизводственных активов</t>
  </si>
  <si>
    <t>доходы от реализации материальных запасов</t>
  </si>
  <si>
    <t>Выплаты персоналу всего:</t>
  </si>
  <si>
    <t>Иные выплаты персоналу учреждений, за исключением фонда оплаты труда (прочие выплаты)</t>
  </si>
  <si>
    <t>Иные выплаты персоналу учреждений, за исключением фонда оплаты труда (расходы по выплате пособий)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</si>
  <si>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</si>
  <si>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</si>
  <si>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иных платежей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</si>
  <si>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</si>
  <si>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</si>
  <si>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</si>
  <si>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Расходы на закупку товаров, услуг (прочие работы, услуги)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</si>
  <si>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</si>
  <si>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</si>
  <si>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</si>
  <si>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</si>
  <si>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</si>
  <si>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</si>
  <si>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</si>
  <si>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</si>
  <si>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r>
      <t xml:space="preserve">Пособия, компенсации и иные социальные выплаты гражданам, кроме публичных нормативных обязательств </t>
    </r>
    <r>
      <rPr>
        <b/>
        <sz val="8"/>
        <color indexed="8"/>
        <rFont val="Times New Roman"/>
        <family val="1"/>
      </rPr>
      <t>всего:</t>
    </r>
  </si>
  <si>
    <r>
      <t xml:space="preserve">Прочая закупка товаров, работ и услуг для обеспечения государственных (муниципальных) нужд, </t>
    </r>
    <r>
      <rPr>
        <b/>
        <sz val="8"/>
        <color indexed="8"/>
        <rFont val="Times New Roman"/>
        <family val="1"/>
      </rPr>
      <t>всего:</t>
    </r>
  </si>
  <si>
    <r>
      <t xml:space="preserve">Закупка товаров, работ, услуг в целях капитального ремонта государственного (муниципального) имущества, </t>
    </r>
    <r>
      <rPr>
        <b/>
        <sz val="8"/>
        <color indexed="8"/>
        <rFont val="Times New Roman"/>
        <family val="1"/>
      </rPr>
      <t>всего:</t>
    </r>
  </si>
  <si>
    <r>
      <t>Прочая закупка товаров, работ и услуг для обеспечения государственных (муниципальных) нужд</t>
    </r>
    <r>
      <rPr>
        <sz val="8"/>
        <color indexed="8"/>
        <rFont val="Times New Roman"/>
        <family val="1"/>
      </rPr>
      <t xml:space="preserve">, </t>
    </r>
    <r>
      <rPr>
        <b/>
        <sz val="8"/>
        <color indexed="8"/>
        <rFont val="Times New Roman"/>
        <family val="1"/>
      </rPr>
      <t>всего:</t>
    </r>
  </si>
  <si>
    <r>
      <t xml:space="preserve">Расходы на закупку товаров, услуг (коммунальные услуги), </t>
    </r>
    <r>
      <rPr>
        <b/>
        <sz val="8"/>
        <color indexed="8"/>
        <rFont val="Times New Roman"/>
        <family val="1"/>
      </rPr>
      <t>всего:</t>
    </r>
  </si>
  <si>
    <t>Таблица 5</t>
  </si>
  <si>
    <t>Показатели выплат по расходам</t>
  </si>
  <si>
    <r>
      <t>на закупку товаров, работ, услуг муниципального учреждения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</t>
    </r>
  </si>
  <si>
    <t>Наименова-ние показателя</t>
  </si>
  <si>
    <t>Год начала закуп-ки</t>
  </si>
  <si>
    <t xml:space="preserve">Сумма выплат по расходам на закупку товаров, работ и услуг, руб. </t>
  </si>
  <si>
    <t>(с точностью до двух знаков после запятой – 0,00)</t>
  </si>
  <si>
    <t>всего на закупки</t>
  </si>
  <si>
    <t xml:space="preserve">в соответствии с Федеральным законом от 05 апреля 2013 г. </t>
  </si>
  <si>
    <t xml:space="preserve">№ 44-ФЗ «О контрактной </t>
  </si>
  <si>
    <t>системе в сфере закупок товаров, работ, услуг для обеспечения государственных и муниципальных нужд»</t>
  </si>
  <si>
    <t xml:space="preserve">в соответствии с Федеральным законом от 18 июля </t>
  </si>
  <si>
    <t>2011 г. № 223-ФЗ «О закупках товаров, работ, услуг отдельными видами юридических лиц»</t>
  </si>
  <si>
    <t>на 20__ очередной финан-совый год</t>
  </si>
  <si>
    <t>на 20__ г., 1-ый год планового периода</t>
  </si>
  <si>
    <t>на 20__ г., 2-ой год планового периода</t>
  </si>
  <si>
    <t>на 20__ очередной финансо-вый год</t>
  </si>
  <si>
    <t xml:space="preserve">на 20__ </t>
  </si>
  <si>
    <t>г., 2-ой год планового периода</t>
  </si>
  <si>
    <t xml:space="preserve">Выплаты по расходам на закупку товаров, работ, услуг, </t>
  </si>
  <si>
    <t>X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</si>
  <si>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</si>
  <si>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</t>
  </si>
  <si>
    <t>0001</t>
  </si>
  <si>
    <t>Таблица 3</t>
  </si>
  <si>
    <t>(первый год планового периода)</t>
  </si>
  <si>
    <t>(второй год планового периода)</t>
  </si>
  <si>
    <r>
      <t xml:space="preserve">2 </t>
    </r>
    <r>
      <rPr>
        <sz val="12"/>
        <color indexed="8"/>
        <rFont val="Times New Roman"/>
        <family val="1"/>
      </rPr>
      <t>В графах 7-12 таблицы 5 указываются:</t>
    </r>
  </si>
  <si>
    <t>по строке 1001 – суммы оплаты в соответствующем финансовом году по контрактам (договорам), заключенным до начала очередного финансового года, при этом в графах 7-9 указываются суммы оплаты по контрактам, заключенным в соответствии с Федеральным законом</t>
  </si>
  <si>
    <t>от 05 апреля 2013 г. № 44-ФЗ «О контрактной системе в сфере закупок товаров, работ, услуг для обеспечения государственных и муниципальных нужд» (далее – 44-ФЗ), а в графах 10-12 – по договорам, заключенным в соответствии с Федеральным законом от 18 июля 2011г.</t>
  </si>
  <si>
    <t>№ 223-ФЗ «О закупках товаров, работ, услуг отдельными видами юридических лиц» (далее – 223-ФЗ);</t>
  </si>
  <si>
    <t>по строке 2001 – в разрезе года начала закупки указываются суммы планируемых в соответствующем финансовом году выплат по контрактам (договорам), для заключения которых планируется начать закупку, при этом в графах 7-9 указываются суммы планируемых выплат по контрактам, для заключения которых в соответствующем году согласно 44-ФЗ планируется разместить извещение об осуществлении закупки товаров, работ, услуг для обеспечения государственных или муниципальных нужд либо направить приглашение принять участие в определении поставщика (подрядчика, исполнителя) или проект контракта, а в графах 10-12 указываются суммы планируемых выплат по договорам, для заключения которых в соответствии с 223-ФЗ осуществляется закупка (планируется начать закупку) в порядке, установленном положением о закупке.</t>
  </si>
  <si>
    <t>При этом необходимо обеспечить соотношение следующих показателей:</t>
  </si>
  <si>
    <t>1) показатели граф 4-12 по строке 0001 должны быть равны сумме показателей соответствующих граф по строкам 1001 и 2001;</t>
  </si>
  <si>
    <t>2) показатели графы 4 по строкам 0001, 1001 и 2001 должны быть равны сумме показателей граф 7 и 10 по соответствующим строкам;</t>
  </si>
  <si>
    <t>3) показатели графы 5 по строкам 0001, 1001 и 2001 должны быть равны сумме показателей граф 8 и 11 по соответствующим строкам;</t>
  </si>
  <si>
    <t>4) показатели графы 6 по строкам 0001, 1001 и 2001 должны быть равны сумме показателей граф 9 и 12 по соответствующим строкам;</t>
  </si>
  <si>
    <t>5) показатели по строке 0001 граф 7-9 по каждому году формирования показателей выплат по расходам на закупку товаров, работ, услуг:</t>
  </si>
  <si>
    <t>а) для бюджетных учреждений не могут быть меньше показателей по строке 260 в графах 5-8 таблицы 2, 3, 4 на соответствующий год;</t>
  </si>
  <si>
    <t>б) для автономных учреждений не могут быть меньше показателей по строке 260 в графе 7 таблицы 2, 3, 4 на соответствующий год;</t>
  </si>
  <si>
    <t>6) для бюджетных учреждений показатели строки 0001 граф 10-12 не могут быть больше показателей строки 260 графы 9 таблицы 2, 3, 4 на соответствующий год;</t>
  </si>
  <si>
    <t>7) показатели строки 0001 граф 10-12 должны быть равны нулю, если все закупки товаров, работ и услуг осуществляются в соответствии с 44-ФЗ.</t>
  </si>
  <si>
    <r>
      <t>IV.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Сведения о средствах, поступающих во временное распоряжение муниципального учреждения</t>
    </r>
    <r>
      <rPr>
        <sz val="12"/>
        <color indexed="8"/>
        <rFont val="Times New Roman"/>
        <family val="1"/>
      </rPr>
      <t xml:space="preserve"> </t>
    </r>
  </si>
  <si>
    <t>Таблица 6</t>
  </si>
  <si>
    <t>Сведения о средствах, поступающих во временное распоряжение муниципального учреждения,</t>
  </si>
  <si>
    <t>на ____________________________ 20__ г.</t>
  </si>
  <si>
    <t xml:space="preserve">Код </t>
  </si>
  <si>
    <t>строки</t>
  </si>
  <si>
    <r>
      <t>Сумма (руб., с точностью до двух знаков после запятой – 0,00)</t>
    </r>
    <r>
      <rPr>
        <vertAlign val="superscript"/>
        <sz val="12"/>
        <color indexed="8"/>
        <rFont val="Times New Roman"/>
        <family val="1"/>
      </rPr>
      <t>3</t>
    </r>
  </si>
  <si>
    <t>Поступление</t>
  </si>
  <si>
    <t>Выбытие</t>
  </si>
  <si>
    <t>-----------------------------</t>
  </si>
  <si>
    <r>
      <t>3</t>
    </r>
    <r>
      <rPr>
        <sz val="12"/>
        <color indexed="8"/>
        <rFont val="Times New Roman"/>
        <family val="1"/>
      </rPr>
      <t xml:space="preserve"> По строкам 010, 020 в графе 3 таблицы 6 указываются планируемые суммы остатков средств во временном распоряжении на начало и на конец планируемого года, указанные показатели отражаются на этапе формирования проекта Плана либо указываются фактические остатки указанных средств при внесении изменений в План после завершения отчетного финансового года.</t>
    </r>
  </si>
  <si>
    <r>
      <t xml:space="preserve">1 </t>
    </r>
    <r>
      <rPr>
        <sz val="11"/>
        <color indexed="8"/>
        <rFont val="Times New Roman"/>
        <family val="1"/>
      </rPr>
      <t>В таблицах 2, 3, 4:</t>
    </r>
  </si>
  <si>
    <t>по строкам 500, 600 в графах 4-10 указываются планируемые суммы остатков средств на начало и на конец планируемого года, если указанные показатели по решению органа, осуществляющего функции и полномочия учредителя,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года;</t>
  </si>
  <si>
    <t>в графе 3 по строкам 110-180, 300-420 указываются коды классификации операций сектора государственного управления, по строкам 210-280 указываются коды видов расходов бюджетов;</t>
  </si>
  <si>
    <t>по строке 120 в графе 10 указываются плановые показатели по доходам от грантов, предоставление которых из соответствующего бюджета бюджетной системы Российской Федерации осуществляется по кодам 613 «Гранты в форме субсидии бюджетным учреждениям» или 623 «Гранты в форме субсидии автономным учреждениям» видов расходов бюджетов;</t>
  </si>
  <si>
    <t>по строкам 210-250 в графах 5-10 указываются плановые показатели только в случае принятия органом, осуществляющим функции и полномочия учредителя, решения о планировании выплат по соответствующим расходам раздельно по источникам их финансового обеспечения.</t>
  </si>
  <si>
    <t>При этом, плановые показатели по расходам по строке 260 графы 4 на соответствующий финансовый год должны быть равны показателям граф 4-6 по строке 0001 таблицы 5 приложения к настоящему Порядку.</t>
  </si>
  <si>
    <t>V. Справочная информация</t>
  </si>
  <si>
    <t>Таблица 7</t>
  </si>
  <si>
    <t>Справочная информация</t>
  </si>
  <si>
    <t>Сумма (тыс.руб.)</t>
  </si>
  <si>
    <t>Объем публичных обязательств, всего:</t>
  </si>
  <si>
    <t xml:space="preserve">Объем бюджетных инвестиций (в части переданных полномочий муниципального </t>
  </si>
  <si>
    <t>заказчика в соответствии с Бюджетным кодексом Российской Федерации), всего</t>
  </si>
  <si>
    <t>Руководитель муниципального учреждения (уполномоченное лицо)</t>
  </si>
  <si>
    <t>___________________________________________________________________________</t>
  </si>
  <si>
    <t xml:space="preserve">                                                          (подпись)                                 (расшифровка подписи)</t>
  </si>
  <si>
    <t>Заместитель руководителя муниципального учреждения по финансовым вопросам</t>
  </si>
  <si>
    <t>Главный бухгалтер муниципального учреждения</t>
  </si>
  <si>
    <t xml:space="preserve">                                                          (подпись)                                (расшифровка подписи)</t>
  </si>
  <si>
    <t xml:space="preserve">Нефинансовые активы, всего:          </t>
  </si>
  <si>
    <t xml:space="preserve">из них: </t>
  </si>
  <si>
    <t xml:space="preserve">недвижимое имущество, всего:                               </t>
  </si>
  <si>
    <t>остаточная стоимость</t>
  </si>
  <si>
    <t>особо ценное движимое имущество, всего:</t>
  </si>
  <si>
    <t xml:space="preserve">в том числе: </t>
  </si>
  <si>
    <t xml:space="preserve">Финансовые активы, всего:            </t>
  </si>
  <si>
    <t xml:space="preserve">из них:   </t>
  </si>
  <si>
    <t xml:space="preserve">денежные средства учреждения, всего                             </t>
  </si>
  <si>
    <t xml:space="preserve">в том числе:      </t>
  </si>
  <si>
    <t xml:space="preserve">денежные средства учреждения на счетах                     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</si>
  <si>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</si>
  <si>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</si>
  <si>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</si>
  <si>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</si>
  <si>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 xml:space="preserve">дебиторская задолженность по выданным авансам, полученным за счет средств бюджета города Перми, всего                                     </t>
  </si>
  <si>
    <t xml:space="preserve">в том числе:                              </t>
  </si>
  <si>
    <t xml:space="preserve">по выданным авансам на услуги связи       </t>
  </si>
  <si>
    <t xml:space="preserve">по выданным авансам на услуги по содержанию имущества                      </t>
  </si>
  <si>
    <t xml:space="preserve">по выданным авансам на прочие услуги      </t>
  </si>
  <si>
    <t xml:space="preserve">по выданным авансам на приобретение основных средств                          </t>
  </si>
  <si>
    <t xml:space="preserve">по выданным авансам на приобретение нематериальных активов                    </t>
  </si>
  <si>
    <t xml:space="preserve">по выданным авансам на приобретение непроизведенных активов                   </t>
  </si>
  <si>
    <t xml:space="preserve">по выданным авансам на приобретение материальных запасов                      </t>
  </si>
  <si>
    <t xml:space="preserve">по выданным авансам на прочие расходы     </t>
  </si>
  <si>
    <t xml:space="preserve">дебиторская задолженность по выданным авансам за счет доходов,         </t>
  </si>
  <si>
    <t xml:space="preserve">полученных от платной и иной приносящей доход деятельности, всего                 </t>
  </si>
  <si>
    <t xml:space="preserve">по выданным авансам на приобретение материальных запасов </t>
  </si>
  <si>
    <t xml:space="preserve">Обязательства, всего:                 </t>
  </si>
  <si>
    <t xml:space="preserve">из них:  </t>
  </si>
  <si>
    <t xml:space="preserve">долговые обязательства                               </t>
  </si>
  <si>
    <t>кредиторская задолженность:</t>
  </si>
  <si>
    <t xml:space="preserve">просроченная кредиторская задолженность                             </t>
  </si>
  <si>
    <t xml:space="preserve">кредиторская задолженность по расчетам с поставщиками и подрядчиками за счет средств бюджета города Перми, всего  </t>
  </si>
  <si>
    <t xml:space="preserve">по оплате услуг связи                     </t>
  </si>
  <si>
    <t xml:space="preserve">по оплате транспортных услуг              </t>
  </si>
  <si>
    <t xml:space="preserve">по оплате коммунальных услуг              </t>
  </si>
  <si>
    <t xml:space="preserve">по оплате услуг по содержанию имущества   </t>
  </si>
  <si>
    <t xml:space="preserve">по оплате прочих услуг                    </t>
  </si>
  <si>
    <t xml:space="preserve">по приобретению основных средств          </t>
  </si>
  <si>
    <t xml:space="preserve">по приобретению нематериальных активов    </t>
  </si>
  <si>
    <t xml:space="preserve">по приобретению непроизведенных активов   </t>
  </si>
  <si>
    <t xml:space="preserve">по приобретению материальных запасов      </t>
  </si>
  <si>
    <t xml:space="preserve">по оплате прочих расходов                 </t>
  </si>
  <si>
    <t xml:space="preserve">по платежам в бюджет города Перми         </t>
  </si>
  <si>
    <t xml:space="preserve">по прочим расчетам с кредиторами          </t>
  </si>
  <si>
    <t xml:space="preserve"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      </t>
  </si>
  <si>
    <t xml:space="preserve">по оплате коммунальных услуг  </t>
  </si>
  <si>
    <t xml:space="preserve">по платежам в бюджет города Перми                      </t>
  </si>
  <si>
    <t>финансово-хозяйственной деятельности на 2016 год</t>
  </si>
  <si>
    <t>Код по реестру участников бюджетного процесса, а также юридических лиц, не являющихся участниками бюджетного процесса</t>
  </si>
  <si>
    <t>Адрес фактического местонахождения муниципального учреждения:</t>
  </si>
  <si>
    <t>Юридический адрес муниципального учреждения:</t>
  </si>
  <si>
    <t>1.4. Общая балансовая стоимость недвижимого муниципального имущества на дату составления Плана, всего:</t>
  </si>
  <si>
    <t>стоимость имущества, приобретенного учреждением за счет доходов, полученных от иной приносящей доход деятельности</t>
  </si>
  <si>
    <t>1.5. Общая балансовая стоимость движимого муниципального имущества на дату составления Плана, всего:</t>
  </si>
  <si>
    <t>балансовая стоимость особо ценного движимого имущества</t>
  </si>
  <si>
    <t>Уплата налога на имущество организаций и земельного налога</t>
  </si>
  <si>
    <r>
      <t xml:space="preserve">прочие доходы, </t>
    </r>
    <r>
      <rPr>
        <b/>
        <sz val="8"/>
        <color indexed="8"/>
        <rFont val="Times New Roman"/>
        <family val="1"/>
      </rPr>
      <t>всего:</t>
    </r>
  </si>
  <si>
    <t>добровольные пожертвования</t>
  </si>
  <si>
    <t>иные доходы</t>
  </si>
  <si>
    <t>на 2016 г.</t>
  </si>
  <si>
    <t>на  2017г.</t>
  </si>
  <si>
    <t>на 2018 г.</t>
  </si>
  <si>
    <t>на 2016  очеред-ной финансо-вый год</t>
  </si>
  <si>
    <t>на 2017 г., 1-ый год планового периода</t>
  </si>
  <si>
    <t>на 2018 г., 1-ый год планового периода</t>
  </si>
  <si>
    <t>на  2016  г.</t>
  </si>
  <si>
    <t>Пестова М.Б.</t>
  </si>
  <si>
    <t>5907014251/590701001</t>
  </si>
  <si>
    <t>Муниципальное автономное дошкольное образовательное учреждение «Центр развития ребенка - детский сад №20» г.Перми</t>
  </si>
  <si>
    <t>614112, Россия, Пермский край, г. Пермь, ул. Васнецова, д. 9</t>
  </si>
  <si>
    <t>1.1.1.  охрана жизни и укрепление физического и психического здоровья детей;</t>
  </si>
  <si>
    <t>1.1.2.  сохранение и поддержка индивидуальности ребенка, развитие индивидуальных способностей и творческого потенциала каждого ребенка как субъекта отношений с людьми, миром и самим собой;</t>
  </si>
  <si>
    <t>1.1.3.   создание условий для развития общей культуры воспитанников на основе усвоения федеральных государственных образовательных стандартов дошкольного образования (далее – ФГОС ДО), их адаптация к жизни в обществе, развитие их нравственных, интеллектуальных, физических, эстетических качеств, инициативности, самостоятельности и ответственности, формирование предпосылок учебной деятельности</t>
  </si>
  <si>
    <t>1.1.4. воспитание с учетом возрастных категорий воспитанников гражданственности, уважения к правам и свободам человека, любви к окружающей природе, Родине, семье</t>
  </si>
  <si>
    <t>1.1.5.  взаимодействие с семьями воспитанников  для обеспечения полноценного развития воспитанника, оказание консультативной и методической помощи родителям (законным представителям) по вопросам воспитания, обучения и развития воспитанников;</t>
  </si>
  <si>
    <t>1.1.6. создание равных образовательных условий, обеспечивающих саморазвитие каждого воспитанника, как субъекта собственной жизнедеятельности с учетом его психофизиологических особенностей;</t>
  </si>
  <si>
    <t>1.1.7.создание условий для получения качественного образования лицами с ограниченными возможностями здоровья.</t>
  </si>
  <si>
    <t>1.2.1. реализация основной образовательной программы дошкольного образования в том числе адаптированных программ образования для детей с ограниченными возможностями здоровья и детей - инвалидов  (в том числе индивидуальных программ реабилитации инвалидов)</t>
  </si>
  <si>
    <t>1.2.2. осуществление присмотра и ухода за детьми</t>
  </si>
  <si>
    <t>1.   художественно-эстетическое направление;</t>
  </si>
  <si>
    <t>2.   познавательно-развивающее направление;</t>
  </si>
  <si>
    <t>3.   физкультурно-спортивное направление;</t>
  </si>
  <si>
    <t>4.   коррекция речи;</t>
  </si>
  <si>
    <t>2,5</t>
  </si>
  <si>
    <t>Варокина Н.С.</t>
  </si>
  <si>
    <t>телефон___274-06-84______</t>
  </si>
  <si>
    <t>« 10  »  июня                2016г.</t>
  </si>
  <si>
    <t>«     10     »  июня           2016г.</t>
  </si>
  <si>
    <t>«_10_»_июня  2016__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</si>
</sst>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8"/>
      <name val="Calibri"/>
      <family val="2"/>
    </font>
    <font>
      <u val="single"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7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7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7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7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rgb="FF000000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8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4" fontId="6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9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3" fontId="7" fillId="0" borderId="1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3" fontId="7" fillId="0" borderId="12" xfId="0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vertical="top" wrapText="1"/>
    </xf>
    <xf numFmtId="3" fontId="7" fillId="0" borderId="13" xfId="0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top" wrapText="1"/>
    </xf>
    <xf numFmtId="0" fontId="57" fillId="33" borderId="11" xfId="0" applyFont="1" applyFill="1" applyBorder="1" applyAlignment="1">
      <alignment horizontal="center" vertical="top" wrapText="1"/>
    </xf>
    <xf numFmtId="3" fontId="11" fillId="33" borderId="14" xfId="0" applyNumberFormat="1" applyFont="1" applyFill="1" applyBorder="1" applyAlignment="1">
      <alignment horizontal="left" vertical="center" wrapText="1"/>
    </xf>
    <xf numFmtId="0" fontId="57" fillId="0" borderId="15" xfId="0" applyFont="1" applyBorder="1" applyAlignment="1">
      <alignment horizontal="center" vertical="top" wrapText="1"/>
    </xf>
    <xf numFmtId="0" fontId="57" fillId="0" borderId="13" xfId="0" applyFont="1" applyBorder="1" applyAlignment="1">
      <alignment horizontal="center" vertical="top" wrapText="1"/>
    </xf>
    <xf numFmtId="0" fontId="58" fillId="0" borderId="11" xfId="0" applyFont="1" applyBorder="1" applyAlignment="1">
      <alignment vertical="top" wrapText="1"/>
    </xf>
    <xf numFmtId="0" fontId="58" fillId="0" borderId="1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58" fillId="0" borderId="0" xfId="0" applyFont="1" applyAlignment="1">
      <alignment/>
    </xf>
    <xf numFmtId="4" fontId="11" fillId="34" borderId="16" xfId="0" applyNumberFormat="1" applyFont="1" applyFill="1" applyBorder="1" applyAlignment="1">
      <alignment horizontal="left" vertical="center" wrapText="1"/>
    </xf>
    <xf numFmtId="3" fontId="7" fillId="33" borderId="17" xfId="0" applyNumberFormat="1" applyFont="1" applyFill="1" applyBorder="1" applyAlignment="1">
      <alignment horizontal="center" vertic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0" fontId="57" fillId="0" borderId="15" xfId="0" applyFont="1" applyBorder="1" applyAlignment="1">
      <alignment vertical="top" wrapText="1"/>
    </xf>
    <xf numFmtId="0" fontId="58" fillId="0" borderId="0" xfId="0" applyFont="1" applyAlignment="1">
      <alignment horizontal="right"/>
    </xf>
    <xf numFmtId="0" fontId="58" fillId="0" borderId="0" xfId="0" applyFont="1" applyAlignment="1">
      <alignment horizontal="center"/>
    </xf>
    <xf numFmtId="0" fontId="58" fillId="0" borderId="13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58" fillId="0" borderId="16" xfId="0" applyFont="1" applyBorder="1" applyAlignment="1">
      <alignment vertical="top" wrapText="1"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4" fontId="7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4" fillId="0" borderId="0" xfId="0" applyFont="1" applyAlignment="1">
      <alignment/>
    </xf>
    <xf numFmtId="168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  <xf numFmtId="4" fontId="11" fillId="34" borderId="1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7" fillId="0" borderId="19" xfId="0" applyFont="1" applyBorder="1" applyAlignment="1">
      <alignment vertical="center" wrapText="1"/>
    </xf>
    <xf numFmtId="0" fontId="57" fillId="0" borderId="11" xfId="0" applyFont="1" applyBorder="1" applyAlignment="1">
      <alignment vertical="center" wrapText="1"/>
    </xf>
    <xf numFmtId="0" fontId="61" fillId="0" borderId="11" xfId="0" applyFont="1" applyBorder="1" applyAlignment="1">
      <alignment vertical="center" wrapText="1"/>
    </xf>
    <xf numFmtId="0" fontId="61" fillId="0" borderId="13" xfId="0" applyFont="1" applyBorder="1" applyAlignment="1">
      <alignment horizontal="left" vertical="center" wrapText="1"/>
    </xf>
    <xf numFmtId="0" fontId="62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3" fontId="5" fillId="35" borderId="0" xfId="0" applyNumberFormat="1" applyFont="1" applyFill="1" applyAlignment="1">
      <alignment horizontal="center" vertical="center" wrapText="1"/>
    </xf>
    <xf numFmtId="0" fontId="57" fillId="0" borderId="13" xfId="0" applyFont="1" applyFill="1" applyBorder="1" applyAlignment="1">
      <alignment vertical="center" wrapText="1"/>
    </xf>
    <xf numFmtId="0" fontId="57" fillId="0" borderId="13" xfId="0" applyFont="1" applyFill="1" applyBorder="1" applyAlignment="1">
      <alignment horizontal="center" vertical="top" wrapText="1"/>
    </xf>
    <xf numFmtId="4" fontId="7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4" fontId="6" fillId="35" borderId="0" xfId="0" applyNumberFormat="1" applyFont="1" applyFill="1" applyAlignment="1">
      <alignment horizontal="center" vertical="center" wrapText="1"/>
    </xf>
    <xf numFmtId="0" fontId="57" fillId="0" borderId="19" xfId="0" applyFont="1" applyFill="1" applyBorder="1" applyAlignment="1">
      <alignment vertical="center" wrapText="1"/>
    </xf>
    <xf numFmtId="0" fontId="57" fillId="0" borderId="11" xfId="0" applyFont="1" applyFill="1" applyBorder="1" applyAlignment="1">
      <alignment horizontal="center" vertical="top" wrapText="1"/>
    </xf>
    <xf numFmtId="0" fontId="57" fillId="0" borderId="11" xfId="0" applyFont="1" applyFill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vertical="center" wrapText="1"/>
    </xf>
    <xf numFmtId="0" fontId="61" fillId="0" borderId="11" xfId="0" applyFont="1" applyFill="1" applyBorder="1" applyAlignment="1">
      <alignment vertical="center" wrapText="1"/>
    </xf>
    <xf numFmtId="0" fontId="57" fillId="0" borderId="11" xfId="0" applyFont="1" applyFill="1" applyBorder="1" applyAlignment="1">
      <alignment vertical="top" wrapText="1"/>
    </xf>
    <xf numFmtId="4" fontId="13" fillId="0" borderId="13" xfId="0" applyNumberFormat="1" applyFont="1" applyBorder="1" applyAlignment="1">
      <alignment horizontal="center" vertical="center" wrapText="1"/>
    </xf>
    <xf numFmtId="4" fontId="7" fillId="35" borderId="12" xfId="0" applyNumberFormat="1" applyFont="1" applyFill="1" applyBorder="1" applyAlignment="1">
      <alignment horizontal="center" vertical="center" wrapText="1"/>
    </xf>
    <xf numFmtId="4" fontId="7" fillId="35" borderId="11" xfId="0" applyNumberFormat="1" applyFont="1" applyFill="1" applyBorder="1" applyAlignment="1">
      <alignment horizontal="center" vertical="center" wrapText="1"/>
    </xf>
    <xf numFmtId="0" fontId="57" fillId="35" borderId="19" xfId="0" applyFont="1" applyFill="1" applyBorder="1" applyAlignment="1">
      <alignment vertical="center"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63" fillId="0" borderId="0" xfId="0" applyFont="1" applyAlignment="1">
      <alignment/>
    </xf>
    <xf numFmtId="0" fontId="63" fillId="0" borderId="10" xfId="0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16" fillId="0" borderId="0" xfId="0" applyFont="1" applyAlignment="1">
      <alignment horizontal="left"/>
    </xf>
    <xf numFmtId="0" fontId="16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4" fillId="0" borderId="18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36" borderId="0" xfId="0" applyFont="1" applyFill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63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" fontId="13" fillId="0" borderId="11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center" vertical="center" wrapText="1"/>
    </xf>
    <xf numFmtId="4" fontId="13" fillId="0" borderId="16" xfId="0" applyNumberFormat="1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4" fontId="13" fillId="0" borderId="12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left" vertical="center" wrapText="1"/>
    </xf>
    <xf numFmtId="4" fontId="13" fillId="0" borderId="16" xfId="0" applyNumberFormat="1" applyFont="1" applyBorder="1" applyAlignment="1">
      <alignment horizontal="left" vertical="center" wrapText="1"/>
    </xf>
    <xf numFmtId="4" fontId="13" fillId="0" borderId="15" xfId="0" applyNumberFormat="1" applyFont="1" applyBorder="1" applyAlignment="1">
      <alignment horizontal="left" vertical="center" wrapText="1"/>
    </xf>
    <xf numFmtId="4" fontId="13" fillId="0" borderId="19" xfId="0" applyNumberFormat="1" applyFont="1" applyBorder="1" applyAlignment="1">
      <alignment horizontal="center" vertical="center" wrapText="1"/>
    </xf>
    <xf numFmtId="4" fontId="13" fillId="0" borderId="20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left" wrapText="1"/>
    </xf>
    <xf numFmtId="0" fontId="58" fillId="0" borderId="11" xfId="0" applyFont="1" applyBorder="1" applyAlignment="1">
      <alignment vertical="top" wrapText="1"/>
    </xf>
    <xf numFmtId="0" fontId="58" fillId="0" borderId="11" xfId="0" applyFont="1" applyBorder="1" applyAlignment="1">
      <alignment wrapText="1"/>
    </xf>
    <xf numFmtId="0" fontId="58" fillId="0" borderId="11" xfId="0" applyFont="1" applyBorder="1" applyAlignment="1">
      <alignment horizontal="center" wrapText="1"/>
    </xf>
    <xf numFmtId="0" fontId="58" fillId="0" borderId="15" xfId="0" applyFont="1" applyBorder="1" applyAlignment="1">
      <alignment vertical="top" wrapText="1"/>
    </xf>
    <xf numFmtId="0" fontId="58" fillId="0" borderId="11" xfId="0" applyFont="1" applyBorder="1" applyAlignment="1">
      <alignment horizontal="center" vertical="top" wrapText="1"/>
    </xf>
    <xf numFmtId="49" fontId="58" fillId="0" borderId="12" xfId="0" applyNumberFormat="1" applyFont="1" applyBorder="1" applyAlignment="1">
      <alignment horizontal="center" wrapText="1"/>
    </xf>
    <xf numFmtId="0" fontId="0" fillId="0" borderId="11" xfId="0" applyBorder="1" applyAlignment="1">
      <alignment vertical="top" wrapText="1"/>
    </xf>
    <xf numFmtId="0" fontId="59" fillId="0" borderId="0" xfId="0" applyFont="1" applyAlignment="1">
      <alignment wrapText="1"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0"/>
  <sheetViews>
    <sheetView view="pageBreakPreview" zoomScaleSheetLayoutView="100" zoomScalePageLayoutView="0" workbookViewId="0" topLeftCell="A25">
      <selection activeCell="G20" sqref="G20:H20"/>
    </sheetView>
  </sheetViews>
  <sheetFormatPr defaultColWidth="9.140625" defaultRowHeight="15"/>
  <cols>
    <col min="1" max="1" width="11.8515625" style="0" customWidth="1"/>
    <col min="2" max="2" width="18.140625" style="16" customWidth="1"/>
    <col min="3" max="3" width="14.7109375" style="16" customWidth="1"/>
    <col min="4" max="4" width="41.57421875" style="16" customWidth="1"/>
    <col min="5" max="5" width="6.140625" style="16" customWidth="1"/>
    <col min="6" max="6" width="16.421875" style="16" customWidth="1"/>
    <col min="7" max="8" width="13.421875" style="16" customWidth="1"/>
  </cols>
  <sheetData>
    <row r="1" spans="1:8" ht="11.25" customHeight="1">
      <c r="A1" s="5"/>
      <c r="F1" s="114" t="s">
        <v>42</v>
      </c>
      <c r="G1" s="114"/>
      <c r="H1" s="114"/>
    </row>
    <row r="2" spans="1:8" ht="11.25" customHeight="1">
      <c r="A2" s="5"/>
      <c r="F2" s="114" t="s">
        <v>40</v>
      </c>
      <c r="G2" s="114"/>
      <c r="H2" s="114"/>
    </row>
    <row r="3" spans="1:8" ht="11.25" customHeight="1">
      <c r="A3" s="6"/>
      <c r="F3" s="114" t="s">
        <v>36</v>
      </c>
      <c r="G3" s="114"/>
      <c r="H3" s="114"/>
    </row>
    <row r="4" spans="1:8" ht="11.25" customHeight="1">
      <c r="A4" s="6"/>
      <c r="F4" s="114" t="s">
        <v>22</v>
      </c>
      <c r="G4" s="114"/>
      <c r="H4" s="114"/>
    </row>
    <row r="5" spans="1:8" ht="30" customHeight="1">
      <c r="A5" s="7"/>
      <c r="F5" s="115" t="s">
        <v>44</v>
      </c>
      <c r="G5" s="115"/>
      <c r="H5" s="115"/>
    </row>
    <row r="6" spans="1:9" ht="27.75" customHeight="1">
      <c r="A6" s="8"/>
      <c r="B6" s="8"/>
      <c r="C6" s="8"/>
      <c r="D6" s="112"/>
      <c r="E6" s="112"/>
      <c r="F6" s="112"/>
      <c r="G6" s="112"/>
      <c r="H6" s="1"/>
      <c r="I6" s="1"/>
    </row>
    <row r="7" spans="1:9" ht="15" customHeight="1">
      <c r="A7" s="8"/>
      <c r="B7" s="8"/>
      <c r="C7" s="8"/>
      <c r="D7" s="9"/>
      <c r="E7" s="104" t="s">
        <v>23</v>
      </c>
      <c r="F7" s="104"/>
      <c r="G7" s="104"/>
      <c r="H7" s="104"/>
      <c r="I7" s="1"/>
    </row>
    <row r="8" spans="1:9" ht="15.75">
      <c r="A8" s="8"/>
      <c r="B8" s="8"/>
      <c r="C8" s="8"/>
      <c r="D8" s="9"/>
      <c r="E8" s="111"/>
      <c r="F8" s="111"/>
      <c r="G8" s="111"/>
      <c r="H8" s="111"/>
      <c r="I8" s="1"/>
    </row>
    <row r="9" spans="1:9" ht="15" customHeight="1">
      <c r="A9" s="9"/>
      <c r="B9" s="9"/>
      <c r="C9" s="9"/>
      <c r="D9" s="9"/>
      <c r="E9" s="105" t="s">
        <v>24</v>
      </c>
      <c r="F9" s="105"/>
      <c r="G9" s="105"/>
      <c r="H9" s="105"/>
      <c r="I9" s="106"/>
    </row>
    <row r="10" spans="1:9" ht="15" customHeight="1">
      <c r="A10" s="9"/>
      <c r="B10" s="9"/>
      <c r="C10" s="9"/>
      <c r="D10" s="9"/>
      <c r="E10" s="15"/>
      <c r="F10" s="15"/>
      <c r="G10" s="111" t="s">
        <v>268</v>
      </c>
      <c r="H10" s="111"/>
      <c r="I10" s="106"/>
    </row>
    <row r="11" spans="1:9" ht="16.5" customHeight="1">
      <c r="A11" s="8"/>
      <c r="B11" s="8"/>
      <c r="C11" s="8"/>
      <c r="D11" s="9"/>
      <c r="E11" s="105" t="s">
        <v>19</v>
      </c>
      <c r="F11" s="105"/>
      <c r="G11" s="108" t="s">
        <v>20</v>
      </c>
      <c r="H11" s="108"/>
      <c r="I11" s="1"/>
    </row>
    <row r="12" spans="1:9" ht="22.5" customHeight="1">
      <c r="A12" s="8"/>
      <c r="B12" s="8"/>
      <c r="C12" s="8"/>
      <c r="D12" s="9"/>
      <c r="E12" s="107" t="s">
        <v>289</v>
      </c>
      <c r="F12" s="107"/>
      <c r="G12" s="107"/>
      <c r="H12" s="107"/>
      <c r="I12" s="9"/>
    </row>
    <row r="13" spans="1:9" ht="17.25" customHeight="1">
      <c r="A13" s="116" t="s">
        <v>25</v>
      </c>
      <c r="B13" s="116"/>
      <c r="C13" s="116"/>
      <c r="D13" s="116"/>
      <c r="E13" s="116"/>
      <c r="F13" s="116"/>
      <c r="G13" s="116"/>
      <c r="H13" s="116"/>
      <c r="I13" s="116"/>
    </row>
    <row r="14" spans="1:9" ht="15" customHeight="1">
      <c r="A14" s="116" t="s">
        <v>249</v>
      </c>
      <c r="B14" s="116"/>
      <c r="C14" s="116"/>
      <c r="D14" s="116"/>
      <c r="E14" s="116"/>
      <c r="F14" s="116"/>
      <c r="G14" s="116"/>
      <c r="H14" s="116"/>
      <c r="I14" s="116"/>
    </row>
    <row r="15" spans="1:9" ht="15" customHeight="1">
      <c r="A15" s="116" t="s">
        <v>43</v>
      </c>
      <c r="B15" s="116"/>
      <c r="C15" s="116"/>
      <c r="D15" s="116"/>
      <c r="E15" s="116"/>
      <c r="F15" s="116"/>
      <c r="G15" s="116"/>
      <c r="H15" s="116"/>
      <c r="I15" s="116"/>
    </row>
    <row r="16" spans="1:9" ht="12" customHeight="1">
      <c r="A16" s="116"/>
      <c r="B16" s="116"/>
      <c r="C16" s="116"/>
      <c r="D16" s="116"/>
      <c r="E16" s="116"/>
      <c r="F16" s="116"/>
      <c r="G16" s="116"/>
      <c r="H16" s="116"/>
      <c r="I16" s="116"/>
    </row>
    <row r="17" spans="1:9" ht="18.75" customHeight="1">
      <c r="A17" s="116" t="s">
        <v>288</v>
      </c>
      <c r="B17" s="116"/>
      <c r="C17" s="116"/>
      <c r="D17" s="116"/>
      <c r="E17" s="116"/>
      <c r="F17" s="120"/>
      <c r="G17" s="121" t="s">
        <v>26</v>
      </c>
      <c r="H17" s="121"/>
      <c r="I17" s="10"/>
    </row>
    <row r="18" spans="1:9" ht="27.75" customHeight="1">
      <c r="A18" s="10"/>
      <c r="B18" s="10"/>
      <c r="C18" s="10"/>
      <c r="D18" s="10"/>
      <c r="E18" s="118" t="s">
        <v>37</v>
      </c>
      <c r="F18" s="119"/>
      <c r="G18" s="117"/>
      <c r="H18" s="117"/>
      <c r="I18" s="12"/>
    </row>
    <row r="19" spans="1:9" ht="17.25" customHeight="1">
      <c r="A19" s="11"/>
      <c r="B19" s="10"/>
      <c r="C19" s="10"/>
      <c r="D19" s="10"/>
      <c r="E19" s="118" t="s">
        <v>38</v>
      </c>
      <c r="F19" s="119"/>
      <c r="G19" s="122">
        <v>42531</v>
      </c>
      <c r="H19" s="110"/>
      <c r="I19" s="9"/>
    </row>
    <row r="20" spans="1:9" ht="17.25" customHeight="1">
      <c r="A20" s="9"/>
      <c r="B20" s="8"/>
      <c r="C20" s="9"/>
      <c r="D20" s="1"/>
      <c r="E20" s="118" t="s">
        <v>27</v>
      </c>
      <c r="F20" s="119"/>
      <c r="G20" s="123">
        <v>44849185</v>
      </c>
      <c r="H20" s="124"/>
      <c r="I20" s="8"/>
    </row>
    <row r="21" spans="1:9" ht="17.25" customHeight="1">
      <c r="A21" s="9"/>
      <c r="B21" s="8"/>
      <c r="C21" s="9"/>
      <c r="D21" s="1"/>
      <c r="E21" s="118" t="s">
        <v>28</v>
      </c>
      <c r="F21" s="119"/>
      <c r="G21" s="110">
        <v>383</v>
      </c>
      <c r="H21" s="110"/>
      <c r="I21" s="8"/>
    </row>
    <row r="22" spans="1:9" ht="15" customHeight="1">
      <c r="A22" s="106" t="s">
        <v>39</v>
      </c>
      <c r="B22" s="106"/>
      <c r="C22" s="106"/>
      <c r="D22" s="106"/>
      <c r="E22" s="106"/>
      <c r="F22" s="106"/>
      <c r="G22" s="106"/>
      <c r="H22" s="106"/>
      <c r="I22" s="8"/>
    </row>
    <row r="23" spans="1:9" ht="15" customHeight="1">
      <c r="A23" s="109" t="s">
        <v>270</v>
      </c>
      <c r="B23" s="109"/>
      <c r="C23" s="109"/>
      <c r="D23" s="109"/>
      <c r="E23" s="109"/>
      <c r="F23" s="109"/>
      <c r="G23" s="109"/>
      <c r="H23" s="109"/>
      <c r="I23" s="8"/>
    </row>
    <row r="24" spans="1:9" ht="9" customHeight="1">
      <c r="A24" s="9"/>
      <c r="B24" s="9"/>
      <c r="C24" s="9"/>
      <c r="D24" s="9"/>
      <c r="E24" s="9"/>
      <c r="F24" s="9"/>
      <c r="G24" s="9"/>
      <c r="H24" s="9"/>
      <c r="I24" s="8"/>
    </row>
    <row r="25" spans="1:9" ht="36" customHeight="1">
      <c r="A25" s="104" t="s">
        <v>250</v>
      </c>
      <c r="B25" s="104"/>
      <c r="C25" s="104"/>
      <c r="D25" s="104"/>
      <c r="E25" s="104"/>
      <c r="F25" s="104"/>
      <c r="G25" s="104"/>
      <c r="H25" s="104"/>
      <c r="I25" s="8"/>
    </row>
    <row r="26" spans="1:9" ht="9.75" customHeight="1">
      <c r="A26" s="57"/>
      <c r="B26" s="57"/>
      <c r="C26" s="57"/>
      <c r="D26" s="57"/>
      <c r="E26" s="57"/>
      <c r="F26" s="57"/>
      <c r="G26" s="57"/>
      <c r="H26" s="9"/>
      <c r="I26" s="8"/>
    </row>
    <row r="27" spans="1:9" ht="15" customHeight="1">
      <c r="A27" s="9" t="s">
        <v>41</v>
      </c>
      <c r="B27" s="111" t="s">
        <v>269</v>
      </c>
      <c r="C27" s="111"/>
      <c r="D27" s="111"/>
      <c r="E27" s="9"/>
      <c r="F27" s="9"/>
      <c r="G27" s="9"/>
      <c r="H27" s="9"/>
      <c r="I27" s="1"/>
    </row>
    <row r="28" spans="1:9" ht="15.75" customHeight="1">
      <c r="A28" s="104" t="s">
        <v>29</v>
      </c>
      <c r="B28" s="104"/>
      <c r="C28" s="9"/>
      <c r="D28" s="1"/>
      <c r="E28" s="112"/>
      <c r="F28" s="112"/>
      <c r="G28" s="106"/>
      <c r="H28" s="106"/>
      <c r="I28" s="8"/>
    </row>
    <row r="29" spans="1:9" ht="21" customHeight="1">
      <c r="A29" s="104" t="s">
        <v>30</v>
      </c>
      <c r="B29" s="104"/>
      <c r="C29" s="104"/>
      <c r="D29" s="104"/>
      <c r="E29" s="104"/>
      <c r="F29" s="104"/>
      <c r="G29" s="13"/>
      <c r="H29" s="13"/>
      <c r="I29" s="9"/>
    </row>
    <row r="30" spans="1:9" ht="15" customHeight="1">
      <c r="A30" s="125" t="s">
        <v>31</v>
      </c>
      <c r="B30" s="125"/>
      <c r="C30" s="125"/>
      <c r="D30" s="125"/>
      <c r="E30" s="125"/>
      <c r="F30" s="125"/>
      <c r="G30" s="18"/>
      <c r="H30" s="13"/>
      <c r="I30" s="9"/>
    </row>
    <row r="31" spans="1:8" ht="15.75">
      <c r="A31" s="5"/>
      <c r="B31" s="19"/>
      <c r="C31" s="19"/>
      <c r="D31" s="19"/>
      <c r="E31" s="19"/>
      <c r="F31" s="19"/>
      <c r="G31" s="19"/>
      <c r="H31" s="19"/>
    </row>
    <row r="32" spans="1:8" ht="32.25" customHeight="1">
      <c r="A32" s="104" t="s">
        <v>252</v>
      </c>
      <c r="B32" s="104"/>
      <c r="C32" s="104"/>
      <c r="D32" s="103" t="s">
        <v>271</v>
      </c>
      <c r="E32" s="103"/>
      <c r="F32" s="103"/>
      <c r="G32" s="103"/>
      <c r="H32" s="19"/>
    </row>
    <row r="33" spans="1:8" ht="38.25" customHeight="1">
      <c r="A33" s="104" t="s">
        <v>251</v>
      </c>
      <c r="B33" s="104"/>
      <c r="C33" s="104"/>
      <c r="D33" s="103" t="s">
        <v>271</v>
      </c>
      <c r="E33" s="103"/>
      <c r="F33" s="103"/>
      <c r="G33" s="103"/>
      <c r="H33" s="19"/>
    </row>
    <row r="34" spans="1:8" ht="18" customHeight="1">
      <c r="A34" s="14"/>
      <c r="B34" s="14"/>
      <c r="C34" s="14"/>
      <c r="D34" s="20"/>
      <c r="E34" s="20"/>
      <c r="F34" s="20"/>
      <c r="G34" s="20"/>
      <c r="H34" s="19"/>
    </row>
    <row r="35" spans="1:8" ht="15" customHeight="1">
      <c r="A35" s="113" t="s">
        <v>32</v>
      </c>
      <c r="B35" s="113"/>
      <c r="C35" s="113"/>
      <c r="D35" s="113"/>
      <c r="E35" s="113"/>
      <c r="F35" s="113"/>
      <c r="G35" s="113"/>
      <c r="H35" s="113"/>
    </row>
    <row r="36" spans="1:8" ht="11.25" customHeight="1">
      <c r="A36" s="99" t="s">
        <v>33</v>
      </c>
      <c r="B36" s="99"/>
      <c r="C36" s="99"/>
      <c r="D36" s="99"/>
      <c r="E36" s="58"/>
      <c r="F36" s="58"/>
      <c r="G36" s="58"/>
      <c r="H36" s="58"/>
    </row>
    <row r="37" spans="1:8" ht="11.25" customHeight="1">
      <c r="A37" s="96" t="s">
        <v>272</v>
      </c>
      <c r="B37" s="96"/>
      <c r="C37" s="96"/>
      <c r="D37" s="96"/>
      <c r="E37" s="96"/>
      <c r="F37" s="96"/>
      <c r="G37" s="96"/>
      <c r="H37" s="96"/>
    </row>
    <row r="38" spans="1:8" ht="21.75" customHeight="1">
      <c r="A38" s="96" t="s">
        <v>273</v>
      </c>
      <c r="B38" s="96"/>
      <c r="C38" s="96"/>
      <c r="D38" s="96"/>
      <c r="E38" s="96"/>
      <c r="F38" s="96"/>
      <c r="G38" s="96"/>
      <c r="H38" s="96"/>
    </row>
    <row r="39" spans="1:8" ht="36.75" customHeight="1">
      <c r="A39" s="96" t="s">
        <v>274</v>
      </c>
      <c r="B39" s="96"/>
      <c r="C39" s="96"/>
      <c r="D39" s="96"/>
      <c r="E39" s="96"/>
      <c r="F39" s="96"/>
      <c r="G39" s="96"/>
      <c r="H39" s="96"/>
    </row>
    <row r="40" spans="1:8" ht="18" customHeight="1">
      <c r="A40" s="96" t="s">
        <v>275</v>
      </c>
      <c r="B40" s="96"/>
      <c r="C40" s="96"/>
      <c r="D40" s="96"/>
      <c r="E40" s="96"/>
      <c r="F40" s="96"/>
      <c r="G40" s="96"/>
      <c r="H40" s="96"/>
    </row>
    <row r="41" spans="1:8" ht="27" customHeight="1">
      <c r="A41" s="96" t="s">
        <v>276</v>
      </c>
      <c r="B41" s="96"/>
      <c r="C41" s="96"/>
      <c r="D41" s="96"/>
      <c r="E41" s="96"/>
      <c r="F41" s="96"/>
      <c r="G41" s="96"/>
      <c r="H41" s="96"/>
    </row>
    <row r="42" spans="1:8" ht="24.75" customHeight="1">
      <c r="A42" s="96" t="s">
        <v>277</v>
      </c>
      <c r="B42" s="96"/>
      <c r="C42" s="96"/>
      <c r="D42" s="96"/>
      <c r="E42" s="96"/>
      <c r="F42" s="96"/>
      <c r="G42" s="96"/>
      <c r="H42" s="96"/>
    </row>
    <row r="43" spans="1:8" ht="12.75" customHeight="1">
      <c r="A43" s="96" t="s">
        <v>278</v>
      </c>
      <c r="B43" s="96"/>
      <c r="C43" s="96"/>
      <c r="D43" s="96"/>
      <c r="E43" s="96"/>
      <c r="F43" s="96"/>
      <c r="G43" s="96"/>
      <c r="H43" s="96"/>
    </row>
    <row r="44" spans="1:8" ht="11.25" customHeight="1">
      <c r="A44" s="102"/>
      <c r="B44" s="102"/>
      <c r="C44" s="102"/>
      <c r="D44" s="102"/>
      <c r="E44" s="102"/>
      <c r="F44" s="102"/>
      <c r="G44" s="102"/>
      <c r="H44" s="102"/>
    </row>
    <row r="45" spans="1:8" ht="11.25" customHeight="1">
      <c r="A45" s="99" t="s">
        <v>34</v>
      </c>
      <c r="B45" s="99"/>
      <c r="C45" s="99"/>
      <c r="D45" s="99"/>
      <c r="E45" s="58"/>
      <c r="F45" s="58"/>
      <c r="G45" s="58"/>
      <c r="H45" s="58"/>
    </row>
    <row r="46" spans="1:8" ht="23.25" customHeight="1">
      <c r="A46" s="96" t="s">
        <v>279</v>
      </c>
      <c r="B46" s="96"/>
      <c r="C46" s="96"/>
      <c r="D46" s="96"/>
      <c r="E46" s="96"/>
      <c r="F46" s="96"/>
      <c r="G46" s="96"/>
      <c r="H46" s="96"/>
    </row>
    <row r="47" spans="1:8" ht="11.25" customHeight="1">
      <c r="A47" s="96" t="s">
        <v>280</v>
      </c>
      <c r="B47" s="96"/>
      <c r="C47" s="96"/>
      <c r="D47" s="96"/>
      <c r="E47" s="96"/>
      <c r="F47" s="96"/>
      <c r="G47" s="96"/>
      <c r="H47" s="96"/>
    </row>
    <row r="48" spans="1:8" ht="11.25" customHeight="1">
      <c r="A48" s="102"/>
      <c r="B48" s="102"/>
      <c r="C48" s="102"/>
      <c r="D48" s="102"/>
      <c r="E48" s="102"/>
      <c r="F48" s="102"/>
      <c r="G48" s="102"/>
      <c r="H48" s="102"/>
    </row>
    <row r="49" spans="1:8" s="21" customFormat="1" ht="11.25" customHeight="1">
      <c r="A49" s="99" t="s">
        <v>35</v>
      </c>
      <c r="B49" s="99"/>
      <c r="C49" s="99"/>
      <c r="D49" s="99"/>
      <c r="E49" s="58"/>
      <c r="F49" s="58"/>
      <c r="G49" s="58"/>
      <c r="H49" s="58"/>
    </row>
    <row r="50" spans="1:256" s="21" customFormat="1" ht="17.25" customHeight="1">
      <c r="A50" s="100" t="s">
        <v>35</v>
      </c>
      <c r="B50" s="100"/>
      <c r="C50" s="100"/>
      <c r="D50" s="100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8"/>
      <c r="DG50" s="98"/>
      <c r="DH50" s="98"/>
      <c r="DI50" s="98"/>
      <c r="DJ50" s="98"/>
      <c r="DK50" s="98"/>
      <c r="DL50" s="98"/>
      <c r="DM50" s="98"/>
      <c r="DN50" s="98"/>
      <c r="DO50" s="98"/>
      <c r="DP50" s="98"/>
      <c r="DQ50" s="98"/>
      <c r="DR50" s="98"/>
      <c r="DS50" s="98"/>
      <c r="DT50" s="98"/>
      <c r="DU50" s="98"/>
      <c r="DV50" s="98"/>
      <c r="DW50" s="98"/>
      <c r="DX50" s="98"/>
      <c r="DY50" s="98"/>
      <c r="DZ50" s="98"/>
      <c r="EA50" s="98"/>
      <c r="EB50" s="98"/>
      <c r="EC50" s="98"/>
      <c r="ED50" s="98"/>
      <c r="EE50" s="98"/>
      <c r="EF50" s="98"/>
      <c r="EG50" s="98"/>
      <c r="EH50" s="98"/>
      <c r="EI50" s="98"/>
      <c r="EJ50" s="98"/>
      <c r="EK50" s="98"/>
      <c r="EL50" s="98"/>
      <c r="EM50" s="98"/>
      <c r="EN50" s="98"/>
      <c r="EO50" s="98"/>
      <c r="EP50" s="98"/>
      <c r="EQ50" s="98"/>
      <c r="ER50" s="98"/>
      <c r="ES50" s="98"/>
      <c r="ET50" s="98"/>
      <c r="EU50" s="98"/>
      <c r="EV50" s="98"/>
      <c r="EW50" s="98"/>
      <c r="EX50" s="98"/>
      <c r="EY50" s="98"/>
      <c r="EZ50" s="98"/>
      <c r="FA50" s="98"/>
      <c r="FB50" s="98"/>
      <c r="FC50" s="98"/>
      <c r="FD50" s="98"/>
      <c r="FE50" s="98"/>
      <c r="FF50" s="98"/>
      <c r="FG50" s="98"/>
      <c r="FH50" s="98"/>
      <c r="FI50" s="98"/>
      <c r="FJ50" s="98"/>
      <c r="FK50" s="98"/>
      <c r="FL50" s="98"/>
      <c r="FM50" s="98"/>
      <c r="FN50" s="98"/>
      <c r="FO50" s="98"/>
      <c r="FP50" s="98"/>
      <c r="FQ50" s="98"/>
      <c r="FR50" s="98"/>
      <c r="FS50" s="98"/>
      <c r="FT50" s="98"/>
      <c r="FU50" s="98"/>
      <c r="FV50" s="98"/>
      <c r="FW50" s="98"/>
      <c r="FX50" s="98"/>
      <c r="FY50" s="98"/>
      <c r="FZ50" s="98"/>
      <c r="GA50" s="98"/>
      <c r="GB50" s="98"/>
      <c r="GC50" s="98"/>
      <c r="GD50" s="98"/>
      <c r="GE50" s="98"/>
      <c r="GF50" s="98"/>
      <c r="GG50" s="98"/>
      <c r="GH50" s="98"/>
      <c r="GI50" s="98"/>
      <c r="GJ50" s="98"/>
      <c r="GK50" s="98"/>
      <c r="GL50" s="98"/>
      <c r="GM50" s="98"/>
      <c r="GN50" s="98"/>
      <c r="GO50" s="98"/>
      <c r="GP50" s="98"/>
      <c r="GQ50" s="98"/>
      <c r="GR50" s="98"/>
      <c r="GS50" s="98"/>
      <c r="GT50" s="98"/>
      <c r="GU50" s="98"/>
      <c r="GV50" s="98"/>
      <c r="GW50" s="98"/>
      <c r="GX50" s="98"/>
      <c r="GY50" s="98"/>
      <c r="GZ50" s="98"/>
      <c r="HA50" s="98"/>
      <c r="HB50" s="98"/>
      <c r="HC50" s="98"/>
      <c r="HD50" s="98"/>
      <c r="HE50" s="98"/>
      <c r="HF50" s="98"/>
      <c r="HG50" s="98"/>
      <c r="HH50" s="98"/>
      <c r="HI50" s="98"/>
      <c r="HJ50" s="98"/>
      <c r="HK50" s="98"/>
      <c r="HL50" s="98"/>
      <c r="HM50" s="98"/>
      <c r="HN50" s="98"/>
      <c r="HO50" s="98"/>
      <c r="HP50" s="98"/>
      <c r="HQ50" s="98"/>
      <c r="HR50" s="98"/>
      <c r="HS50" s="98"/>
      <c r="HT50" s="98"/>
      <c r="HU50" s="98"/>
      <c r="HV50" s="98"/>
      <c r="HW50" s="98"/>
      <c r="HX50" s="98"/>
      <c r="HY50" s="98"/>
      <c r="HZ50" s="98"/>
      <c r="IA50" s="98"/>
      <c r="IB50" s="98"/>
      <c r="IC50" s="98"/>
      <c r="ID50" s="98"/>
      <c r="IE50" s="98"/>
      <c r="IF50" s="98"/>
      <c r="IG50" s="98"/>
      <c r="IH50" s="98"/>
      <c r="II50" s="98"/>
      <c r="IJ50" s="98"/>
      <c r="IK50" s="98"/>
      <c r="IL50" s="98"/>
      <c r="IM50" s="98"/>
      <c r="IN50" s="98"/>
      <c r="IO50" s="98"/>
      <c r="IP50" s="98"/>
      <c r="IQ50" s="98"/>
      <c r="IR50" s="98"/>
      <c r="IS50" s="98"/>
      <c r="IT50" s="98"/>
      <c r="IU50" s="98"/>
      <c r="IV50" s="98"/>
    </row>
    <row r="51" spans="1:256" s="21" customFormat="1" ht="11.25" customHeight="1">
      <c r="A51" s="96" t="s">
        <v>281</v>
      </c>
      <c r="B51" s="96"/>
      <c r="C51" s="96"/>
      <c r="D51" s="96"/>
      <c r="E51" s="96"/>
      <c r="F51" s="96"/>
      <c r="G51" s="96"/>
      <c r="H51" s="96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  <c r="DH51" s="98"/>
      <c r="DI51" s="98"/>
      <c r="DJ51" s="98"/>
      <c r="DK51" s="98"/>
      <c r="DL51" s="98"/>
      <c r="DM51" s="98"/>
      <c r="DN51" s="98"/>
      <c r="DO51" s="98"/>
      <c r="DP51" s="98"/>
      <c r="DQ51" s="98"/>
      <c r="DR51" s="98"/>
      <c r="DS51" s="98"/>
      <c r="DT51" s="98"/>
      <c r="DU51" s="98"/>
      <c r="DV51" s="98"/>
      <c r="DW51" s="98"/>
      <c r="DX51" s="98"/>
      <c r="DY51" s="98"/>
      <c r="DZ51" s="98"/>
      <c r="EA51" s="98"/>
      <c r="EB51" s="98"/>
      <c r="EC51" s="98"/>
      <c r="ED51" s="98"/>
      <c r="EE51" s="98"/>
      <c r="EF51" s="98"/>
      <c r="EG51" s="98"/>
      <c r="EH51" s="98"/>
      <c r="EI51" s="98"/>
      <c r="EJ51" s="98"/>
      <c r="EK51" s="98"/>
      <c r="EL51" s="98"/>
      <c r="EM51" s="98"/>
      <c r="EN51" s="98"/>
      <c r="EO51" s="98"/>
      <c r="EP51" s="98"/>
      <c r="EQ51" s="98"/>
      <c r="ER51" s="98"/>
      <c r="ES51" s="98"/>
      <c r="ET51" s="98"/>
      <c r="EU51" s="98"/>
      <c r="EV51" s="98"/>
      <c r="EW51" s="98"/>
      <c r="EX51" s="98"/>
      <c r="EY51" s="98"/>
      <c r="EZ51" s="98"/>
      <c r="FA51" s="98"/>
      <c r="FB51" s="98"/>
      <c r="FC51" s="98"/>
      <c r="FD51" s="98"/>
      <c r="FE51" s="98"/>
      <c r="FF51" s="98"/>
      <c r="FG51" s="98"/>
      <c r="FH51" s="98"/>
      <c r="FI51" s="98"/>
      <c r="FJ51" s="98"/>
      <c r="FK51" s="98"/>
      <c r="FL51" s="98"/>
      <c r="FM51" s="98"/>
      <c r="FN51" s="98"/>
      <c r="FO51" s="98"/>
      <c r="FP51" s="98"/>
      <c r="FQ51" s="98"/>
      <c r="FR51" s="98"/>
      <c r="FS51" s="98"/>
      <c r="FT51" s="98"/>
      <c r="FU51" s="98"/>
      <c r="FV51" s="98"/>
      <c r="FW51" s="98"/>
      <c r="FX51" s="98"/>
      <c r="FY51" s="98"/>
      <c r="FZ51" s="98"/>
      <c r="GA51" s="98"/>
      <c r="GB51" s="98"/>
      <c r="GC51" s="98"/>
      <c r="GD51" s="98"/>
      <c r="GE51" s="98"/>
      <c r="GF51" s="98"/>
      <c r="GG51" s="98"/>
      <c r="GH51" s="98"/>
      <c r="GI51" s="98"/>
      <c r="GJ51" s="98"/>
      <c r="GK51" s="98"/>
      <c r="GL51" s="98"/>
      <c r="GM51" s="98"/>
      <c r="GN51" s="98"/>
      <c r="GO51" s="98"/>
      <c r="GP51" s="98"/>
      <c r="GQ51" s="98"/>
      <c r="GR51" s="98"/>
      <c r="GS51" s="98"/>
      <c r="GT51" s="98"/>
      <c r="GU51" s="98"/>
      <c r="GV51" s="98"/>
      <c r="GW51" s="98"/>
      <c r="GX51" s="98"/>
      <c r="GY51" s="98"/>
      <c r="GZ51" s="98"/>
      <c r="HA51" s="98"/>
      <c r="HB51" s="98"/>
      <c r="HC51" s="98"/>
      <c r="HD51" s="98"/>
      <c r="HE51" s="98"/>
      <c r="HF51" s="98"/>
      <c r="HG51" s="98"/>
      <c r="HH51" s="98"/>
      <c r="HI51" s="98"/>
      <c r="HJ51" s="98"/>
      <c r="HK51" s="98"/>
      <c r="HL51" s="98"/>
      <c r="HM51" s="98"/>
      <c r="HN51" s="98"/>
      <c r="HO51" s="98"/>
      <c r="HP51" s="98"/>
      <c r="HQ51" s="98"/>
      <c r="HR51" s="98"/>
      <c r="HS51" s="98"/>
      <c r="HT51" s="98"/>
      <c r="HU51" s="98"/>
      <c r="HV51" s="98"/>
      <c r="HW51" s="98"/>
      <c r="HX51" s="98"/>
      <c r="HY51" s="98"/>
      <c r="HZ51" s="98"/>
      <c r="IA51" s="98"/>
      <c r="IB51" s="98"/>
      <c r="IC51" s="98"/>
      <c r="ID51" s="98"/>
      <c r="IE51" s="98"/>
      <c r="IF51" s="98"/>
      <c r="IG51" s="98"/>
      <c r="IH51" s="98"/>
      <c r="II51" s="98"/>
      <c r="IJ51" s="98"/>
      <c r="IK51" s="98"/>
      <c r="IL51" s="98"/>
      <c r="IM51" s="98"/>
      <c r="IN51" s="98"/>
      <c r="IO51" s="98"/>
      <c r="IP51" s="98"/>
      <c r="IQ51" s="98"/>
      <c r="IR51" s="98"/>
      <c r="IS51" s="98"/>
      <c r="IT51" s="98"/>
      <c r="IU51" s="98"/>
      <c r="IV51" s="98"/>
    </row>
    <row r="52" spans="1:256" s="21" customFormat="1" ht="11.25" customHeight="1">
      <c r="A52" s="96" t="s">
        <v>282</v>
      </c>
      <c r="B52" s="96"/>
      <c r="C52" s="96"/>
      <c r="D52" s="96"/>
      <c r="E52" s="96"/>
      <c r="F52" s="96"/>
      <c r="G52" s="96"/>
      <c r="H52" s="96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8"/>
      <c r="DE52" s="98"/>
      <c r="DF52" s="98"/>
      <c r="DG52" s="98"/>
      <c r="DH52" s="98"/>
      <c r="DI52" s="98"/>
      <c r="DJ52" s="98"/>
      <c r="DK52" s="98"/>
      <c r="DL52" s="98"/>
      <c r="DM52" s="98"/>
      <c r="DN52" s="98"/>
      <c r="DO52" s="98"/>
      <c r="DP52" s="98"/>
      <c r="DQ52" s="98"/>
      <c r="DR52" s="98"/>
      <c r="DS52" s="98"/>
      <c r="DT52" s="98"/>
      <c r="DU52" s="98"/>
      <c r="DV52" s="98"/>
      <c r="DW52" s="98"/>
      <c r="DX52" s="98"/>
      <c r="DY52" s="98"/>
      <c r="DZ52" s="98"/>
      <c r="EA52" s="98"/>
      <c r="EB52" s="98"/>
      <c r="EC52" s="98"/>
      <c r="ED52" s="98"/>
      <c r="EE52" s="98"/>
      <c r="EF52" s="98"/>
      <c r="EG52" s="98"/>
      <c r="EH52" s="98"/>
      <c r="EI52" s="98"/>
      <c r="EJ52" s="98"/>
      <c r="EK52" s="98"/>
      <c r="EL52" s="98"/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/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/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/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/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98"/>
      <c r="ID52" s="98"/>
      <c r="IE52" s="98"/>
      <c r="IF52" s="98"/>
      <c r="IG52" s="98"/>
      <c r="IH52" s="98"/>
      <c r="II52" s="98"/>
      <c r="IJ52" s="98"/>
      <c r="IK52" s="98"/>
      <c r="IL52" s="98"/>
      <c r="IM52" s="98"/>
      <c r="IN52" s="98"/>
      <c r="IO52" s="98"/>
      <c r="IP52" s="98"/>
      <c r="IQ52" s="98"/>
      <c r="IR52" s="98"/>
      <c r="IS52" s="98"/>
      <c r="IT52" s="98"/>
      <c r="IU52" s="98"/>
      <c r="IV52" s="98"/>
    </row>
    <row r="53" spans="1:256" s="21" customFormat="1" ht="11.25" customHeight="1">
      <c r="A53" s="96" t="s">
        <v>283</v>
      </c>
      <c r="B53" s="96"/>
      <c r="C53" s="96"/>
      <c r="D53" s="96"/>
      <c r="E53" s="96"/>
      <c r="F53" s="96"/>
      <c r="G53" s="96"/>
      <c r="H53" s="96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  <c r="DJ53" s="98"/>
      <c r="DK53" s="98"/>
      <c r="DL53" s="98"/>
      <c r="DM53" s="98"/>
      <c r="DN53" s="98"/>
      <c r="DO53" s="98"/>
      <c r="DP53" s="98"/>
      <c r="DQ53" s="98"/>
      <c r="DR53" s="98"/>
      <c r="DS53" s="98"/>
      <c r="DT53" s="98"/>
      <c r="DU53" s="98"/>
      <c r="DV53" s="98"/>
      <c r="DW53" s="98"/>
      <c r="DX53" s="98"/>
      <c r="DY53" s="98"/>
      <c r="DZ53" s="98"/>
      <c r="EA53" s="98"/>
      <c r="EB53" s="98"/>
      <c r="EC53" s="98"/>
      <c r="ED53" s="98"/>
      <c r="EE53" s="98"/>
      <c r="EF53" s="98"/>
      <c r="EG53" s="98"/>
      <c r="EH53" s="98"/>
      <c r="EI53" s="98"/>
      <c r="EJ53" s="98"/>
      <c r="EK53" s="98"/>
      <c r="EL53" s="98"/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/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/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/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/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98"/>
      <c r="ID53" s="98"/>
      <c r="IE53" s="98"/>
      <c r="IF53" s="98"/>
      <c r="IG53" s="98"/>
      <c r="IH53" s="98"/>
      <c r="II53" s="98"/>
      <c r="IJ53" s="98"/>
      <c r="IK53" s="98"/>
      <c r="IL53" s="98"/>
      <c r="IM53" s="98"/>
      <c r="IN53" s="98"/>
      <c r="IO53" s="98"/>
      <c r="IP53" s="98"/>
      <c r="IQ53" s="98"/>
      <c r="IR53" s="98"/>
      <c r="IS53" s="98"/>
      <c r="IT53" s="98"/>
      <c r="IU53" s="98"/>
      <c r="IV53" s="98"/>
    </row>
    <row r="54" spans="1:256" s="21" customFormat="1" ht="11.25" customHeight="1">
      <c r="A54" s="96" t="s">
        <v>284</v>
      </c>
      <c r="B54" s="96"/>
      <c r="C54" s="96"/>
      <c r="D54" s="96"/>
      <c r="E54" s="96"/>
      <c r="F54" s="96"/>
      <c r="G54" s="96"/>
      <c r="H54" s="96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8"/>
      <c r="DE54" s="98"/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  <c r="DQ54" s="98"/>
      <c r="DR54" s="98"/>
      <c r="DS54" s="98"/>
      <c r="DT54" s="98"/>
      <c r="DU54" s="98"/>
      <c r="DV54" s="98"/>
      <c r="DW54" s="98"/>
      <c r="DX54" s="98"/>
      <c r="DY54" s="98"/>
      <c r="DZ54" s="98"/>
      <c r="EA54" s="98"/>
      <c r="EB54" s="98"/>
      <c r="EC54" s="98"/>
      <c r="ED54" s="98"/>
      <c r="EE54" s="98"/>
      <c r="EF54" s="98"/>
      <c r="EG54" s="98"/>
      <c r="EH54" s="98"/>
      <c r="EI54" s="98"/>
      <c r="EJ54" s="98"/>
      <c r="EK54" s="98"/>
      <c r="EL54" s="98"/>
      <c r="EM54" s="98"/>
      <c r="EN54" s="98"/>
      <c r="EO54" s="98"/>
      <c r="EP54" s="98"/>
      <c r="EQ54" s="98"/>
      <c r="ER54" s="98"/>
      <c r="ES54" s="98"/>
      <c r="ET54" s="98"/>
      <c r="EU54" s="98"/>
      <c r="EV54" s="98"/>
      <c r="EW54" s="98"/>
      <c r="EX54" s="98"/>
      <c r="EY54" s="98"/>
      <c r="EZ54" s="98"/>
      <c r="FA54" s="98"/>
      <c r="FB54" s="98"/>
      <c r="FC54" s="98"/>
      <c r="FD54" s="98"/>
      <c r="FE54" s="98"/>
      <c r="FF54" s="98"/>
      <c r="FG54" s="98"/>
      <c r="FH54" s="98"/>
      <c r="FI54" s="98"/>
      <c r="FJ54" s="98"/>
      <c r="FK54" s="98"/>
      <c r="FL54" s="98"/>
      <c r="FM54" s="98"/>
      <c r="FN54" s="98"/>
      <c r="FO54" s="98"/>
      <c r="FP54" s="98"/>
      <c r="FQ54" s="98"/>
      <c r="FR54" s="98"/>
      <c r="FS54" s="98"/>
      <c r="FT54" s="98"/>
      <c r="FU54" s="98"/>
      <c r="FV54" s="98"/>
      <c r="FW54" s="98"/>
      <c r="FX54" s="98"/>
      <c r="FY54" s="98"/>
      <c r="FZ54" s="98"/>
      <c r="GA54" s="98"/>
      <c r="GB54" s="98"/>
      <c r="GC54" s="98"/>
      <c r="GD54" s="98"/>
      <c r="GE54" s="98"/>
      <c r="GF54" s="98"/>
      <c r="GG54" s="98"/>
      <c r="GH54" s="98"/>
      <c r="GI54" s="98"/>
      <c r="GJ54" s="98"/>
      <c r="GK54" s="98"/>
      <c r="GL54" s="98"/>
      <c r="GM54" s="98"/>
      <c r="GN54" s="98"/>
      <c r="GO54" s="98"/>
      <c r="GP54" s="98"/>
      <c r="GQ54" s="98"/>
      <c r="GR54" s="98"/>
      <c r="GS54" s="98"/>
      <c r="GT54" s="98"/>
      <c r="GU54" s="98"/>
      <c r="GV54" s="98"/>
      <c r="GW54" s="98"/>
      <c r="GX54" s="98"/>
      <c r="GY54" s="98"/>
      <c r="GZ54" s="98"/>
      <c r="HA54" s="98"/>
      <c r="HB54" s="98"/>
      <c r="HC54" s="98"/>
      <c r="HD54" s="98"/>
      <c r="HE54" s="98"/>
      <c r="HF54" s="98"/>
      <c r="HG54" s="98"/>
      <c r="HH54" s="98"/>
      <c r="HI54" s="98"/>
      <c r="HJ54" s="98"/>
      <c r="HK54" s="98"/>
      <c r="HL54" s="98"/>
      <c r="HM54" s="98"/>
      <c r="HN54" s="98"/>
      <c r="HO54" s="98"/>
      <c r="HP54" s="98"/>
      <c r="HQ54" s="98"/>
      <c r="HR54" s="98"/>
      <c r="HS54" s="98"/>
      <c r="HT54" s="98"/>
      <c r="HU54" s="98"/>
      <c r="HV54" s="98"/>
      <c r="HW54" s="98"/>
      <c r="HX54" s="98"/>
      <c r="HY54" s="98"/>
      <c r="HZ54" s="98"/>
      <c r="IA54" s="98"/>
      <c r="IB54" s="98"/>
      <c r="IC54" s="98"/>
      <c r="ID54" s="98"/>
      <c r="IE54" s="98"/>
      <c r="IF54" s="98"/>
      <c r="IG54" s="98"/>
      <c r="IH54" s="98"/>
      <c r="II54" s="98"/>
      <c r="IJ54" s="98"/>
      <c r="IK54" s="98"/>
      <c r="IL54" s="98"/>
      <c r="IM54" s="98"/>
      <c r="IN54" s="98"/>
      <c r="IO54" s="98"/>
      <c r="IP54" s="98"/>
      <c r="IQ54" s="98"/>
      <c r="IR54" s="98"/>
      <c r="IS54" s="98"/>
      <c r="IT54" s="98"/>
      <c r="IU54" s="98"/>
      <c r="IV54" s="98"/>
    </row>
    <row r="55" spans="1:256" s="21" customFormat="1" ht="11.25" customHeight="1">
      <c r="A55" s="93"/>
      <c r="B55" s="93"/>
      <c r="C55" s="93"/>
      <c r="D55" s="93"/>
      <c r="E55" s="93"/>
      <c r="F55" s="93"/>
      <c r="G55" s="93"/>
      <c r="H55" s="93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  <c r="DP55" s="94"/>
      <c r="DQ55" s="94"/>
      <c r="DR55" s="94"/>
      <c r="DS55" s="94"/>
      <c r="DT55" s="94"/>
      <c r="DU55" s="94"/>
      <c r="DV55" s="94"/>
      <c r="DW55" s="94"/>
      <c r="DX55" s="94"/>
      <c r="DY55" s="94"/>
      <c r="DZ55" s="94"/>
      <c r="EA55" s="94"/>
      <c r="EB55" s="94"/>
      <c r="EC55" s="94"/>
      <c r="ED55" s="94"/>
      <c r="EE55" s="94"/>
      <c r="EF55" s="94"/>
      <c r="EG55" s="94"/>
      <c r="EH55" s="94"/>
      <c r="EI55" s="94"/>
      <c r="EJ55" s="94"/>
      <c r="EK55" s="94"/>
      <c r="EL55" s="94"/>
      <c r="EM55" s="94"/>
      <c r="EN55" s="94"/>
      <c r="EO55" s="94"/>
      <c r="EP55" s="94"/>
      <c r="EQ55" s="94"/>
      <c r="ER55" s="94"/>
      <c r="ES55" s="94"/>
      <c r="ET55" s="94"/>
      <c r="EU55" s="94"/>
      <c r="EV55" s="94"/>
      <c r="EW55" s="94"/>
      <c r="EX55" s="94"/>
      <c r="EY55" s="94"/>
      <c r="EZ55" s="94"/>
      <c r="FA55" s="94"/>
      <c r="FB55" s="94"/>
      <c r="FC55" s="94"/>
      <c r="FD55" s="94"/>
      <c r="FE55" s="94"/>
      <c r="FF55" s="94"/>
      <c r="FG55" s="94"/>
      <c r="FH55" s="94"/>
      <c r="FI55" s="94"/>
      <c r="FJ55" s="94"/>
      <c r="FK55" s="94"/>
      <c r="FL55" s="94"/>
      <c r="FM55" s="94"/>
      <c r="FN55" s="94"/>
      <c r="FO55" s="94"/>
      <c r="FP55" s="94"/>
      <c r="FQ55" s="94"/>
      <c r="FR55" s="94"/>
      <c r="FS55" s="94"/>
      <c r="FT55" s="94"/>
      <c r="FU55" s="94"/>
      <c r="FV55" s="94"/>
      <c r="FW55" s="94"/>
      <c r="FX55" s="94"/>
      <c r="FY55" s="94"/>
      <c r="FZ55" s="94"/>
      <c r="GA55" s="94"/>
      <c r="GB55" s="94"/>
      <c r="GC55" s="94"/>
      <c r="GD55" s="94"/>
      <c r="GE55" s="94"/>
      <c r="GF55" s="94"/>
      <c r="GG55" s="94"/>
      <c r="GH55" s="94"/>
      <c r="GI55" s="94"/>
      <c r="GJ55" s="94"/>
      <c r="GK55" s="94"/>
      <c r="GL55" s="94"/>
      <c r="GM55" s="94"/>
      <c r="GN55" s="94"/>
      <c r="GO55" s="94"/>
      <c r="GP55" s="94"/>
      <c r="GQ55" s="94"/>
      <c r="GR55" s="94"/>
      <c r="GS55" s="94"/>
      <c r="GT55" s="94"/>
      <c r="GU55" s="94"/>
      <c r="GV55" s="94"/>
      <c r="GW55" s="94"/>
      <c r="GX55" s="94"/>
      <c r="GY55" s="94"/>
      <c r="GZ55" s="94"/>
      <c r="HA55" s="94"/>
      <c r="HB55" s="94"/>
      <c r="HC55" s="94"/>
      <c r="HD55" s="94"/>
      <c r="HE55" s="94"/>
      <c r="HF55" s="94"/>
      <c r="HG55" s="94"/>
      <c r="HH55" s="94"/>
      <c r="HI55" s="94"/>
      <c r="HJ55" s="94"/>
      <c r="HK55" s="94"/>
      <c r="HL55" s="94"/>
      <c r="HM55" s="94"/>
      <c r="HN55" s="94"/>
      <c r="HO55" s="94"/>
      <c r="HP55" s="94"/>
      <c r="HQ55" s="94"/>
      <c r="HR55" s="94"/>
      <c r="HS55" s="94"/>
      <c r="HT55" s="94"/>
      <c r="HU55" s="94"/>
      <c r="HV55" s="94"/>
      <c r="HW55" s="94"/>
      <c r="HX55" s="94"/>
      <c r="HY55" s="94"/>
      <c r="HZ55" s="94"/>
      <c r="IA55" s="94"/>
      <c r="IB55" s="94"/>
      <c r="IC55" s="94"/>
      <c r="ID55" s="94"/>
      <c r="IE55" s="94"/>
      <c r="IF55" s="94"/>
      <c r="IG55" s="94"/>
      <c r="IH55" s="94"/>
      <c r="II55" s="94"/>
      <c r="IJ55" s="94"/>
      <c r="IK55" s="94"/>
      <c r="IL55" s="94"/>
      <c r="IM55" s="94"/>
      <c r="IN55" s="94"/>
      <c r="IO55" s="94"/>
      <c r="IP55" s="94"/>
      <c r="IQ55" s="94"/>
      <c r="IR55" s="94"/>
      <c r="IS55" s="94"/>
      <c r="IT55" s="94"/>
      <c r="IU55" s="94"/>
      <c r="IV55" s="94"/>
    </row>
    <row r="56" spans="1:256" s="21" customFormat="1" ht="11.25" customHeight="1">
      <c r="A56" s="101" t="s">
        <v>253</v>
      </c>
      <c r="B56" s="101"/>
      <c r="C56" s="101"/>
      <c r="D56" s="101"/>
      <c r="E56" s="101"/>
      <c r="F56" s="101"/>
      <c r="G56" s="101"/>
      <c r="H56" s="101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4"/>
      <c r="DR56" s="94"/>
      <c r="DS56" s="94"/>
      <c r="DT56" s="94"/>
      <c r="DU56" s="94"/>
      <c r="DV56" s="94"/>
      <c r="DW56" s="94"/>
      <c r="DX56" s="94"/>
      <c r="DY56" s="94"/>
      <c r="DZ56" s="94"/>
      <c r="EA56" s="94"/>
      <c r="EB56" s="94"/>
      <c r="EC56" s="94"/>
      <c r="ED56" s="94"/>
      <c r="EE56" s="94"/>
      <c r="EF56" s="94"/>
      <c r="EG56" s="94"/>
      <c r="EH56" s="94"/>
      <c r="EI56" s="94"/>
      <c r="EJ56" s="94"/>
      <c r="EK56" s="94"/>
      <c r="EL56" s="94"/>
      <c r="EM56" s="94"/>
      <c r="EN56" s="94"/>
      <c r="EO56" s="94"/>
      <c r="EP56" s="94"/>
      <c r="EQ56" s="94"/>
      <c r="ER56" s="94"/>
      <c r="ES56" s="94"/>
      <c r="ET56" s="94"/>
      <c r="EU56" s="94"/>
      <c r="EV56" s="94"/>
      <c r="EW56" s="94"/>
      <c r="EX56" s="94"/>
      <c r="EY56" s="94"/>
      <c r="EZ56" s="94"/>
      <c r="FA56" s="94"/>
      <c r="FB56" s="94"/>
      <c r="FC56" s="94"/>
      <c r="FD56" s="94"/>
      <c r="FE56" s="94"/>
      <c r="FF56" s="94"/>
      <c r="FG56" s="94"/>
      <c r="FH56" s="94"/>
      <c r="FI56" s="94"/>
      <c r="FJ56" s="94"/>
      <c r="FK56" s="94"/>
      <c r="FL56" s="94"/>
      <c r="FM56" s="94"/>
      <c r="FN56" s="94"/>
      <c r="FO56" s="94"/>
      <c r="FP56" s="94"/>
      <c r="FQ56" s="94"/>
      <c r="FR56" s="94"/>
      <c r="FS56" s="94"/>
      <c r="FT56" s="94"/>
      <c r="FU56" s="94"/>
      <c r="FV56" s="94"/>
      <c r="FW56" s="94"/>
      <c r="FX56" s="94"/>
      <c r="FY56" s="94"/>
      <c r="FZ56" s="94"/>
      <c r="GA56" s="94"/>
      <c r="GB56" s="94"/>
      <c r="GC56" s="94"/>
      <c r="GD56" s="94"/>
      <c r="GE56" s="94"/>
      <c r="GF56" s="94"/>
      <c r="GG56" s="94"/>
      <c r="GH56" s="94"/>
      <c r="GI56" s="94"/>
      <c r="GJ56" s="94"/>
      <c r="GK56" s="94"/>
      <c r="GL56" s="94"/>
      <c r="GM56" s="94"/>
      <c r="GN56" s="94"/>
      <c r="GO56" s="94"/>
      <c r="GP56" s="94"/>
      <c r="GQ56" s="94"/>
      <c r="GR56" s="94"/>
      <c r="GS56" s="94"/>
      <c r="GT56" s="94"/>
      <c r="GU56" s="94"/>
      <c r="GV56" s="94"/>
      <c r="GW56" s="94"/>
      <c r="GX56" s="94"/>
      <c r="GY56" s="94"/>
      <c r="GZ56" s="94"/>
      <c r="HA56" s="94"/>
      <c r="HB56" s="94"/>
      <c r="HC56" s="94"/>
      <c r="HD56" s="94"/>
      <c r="HE56" s="94"/>
      <c r="HF56" s="94"/>
      <c r="HG56" s="94"/>
      <c r="HH56" s="94"/>
      <c r="HI56" s="94"/>
      <c r="HJ56" s="94"/>
      <c r="HK56" s="94"/>
      <c r="HL56" s="94"/>
      <c r="HM56" s="94"/>
      <c r="HN56" s="94"/>
      <c r="HO56" s="94"/>
      <c r="HP56" s="94"/>
      <c r="HQ56" s="94"/>
      <c r="HR56" s="94"/>
      <c r="HS56" s="94"/>
      <c r="HT56" s="94"/>
      <c r="HU56" s="94"/>
      <c r="HV56" s="94"/>
      <c r="HW56" s="94"/>
      <c r="HX56" s="94"/>
      <c r="HY56" s="94"/>
      <c r="HZ56" s="94"/>
      <c r="IA56" s="94"/>
      <c r="IB56" s="94"/>
      <c r="IC56" s="94"/>
      <c r="ID56" s="94"/>
      <c r="IE56" s="94"/>
      <c r="IF56" s="94"/>
      <c r="IG56" s="94"/>
      <c r="IH56" s="94"/>
      <c r="II56" s="94"/>
      <c r="IJ56" s="94"/>
      <c r="IK56" s="94"/>
      <c r="IL56" s="94"/>
      <c r="IM56" s="94"/>
      <c r="IN56" s="94"/>
      <c r="IO56" s="94"/>
      <c r="IP56" s="94"/>
      <c r="IQ56" s="94"/>
      <c r="IR56" s="94"/>
      <c r="IS56" s="94"/>
      <c r="IT56" s="94"/>
      <c r="IU56" s="94"/>
      <c r="IV56" s="94"/>
    </row>
    <row r="57" spans="1:256" s="21" customFormat="1" ht="11.25" customHeight="1">
      <c r="A57" s="95">
        <v>15580570</v>
      </c>
      <c r="B57" s="95"/>
      <c r="C57" s="95"/>
      <c r="D57" s="95"/>
      <c r="E57" s="95"/>
      <c r="F57" s="95"/>
      <c r="G57" s="95"/>
      <c r="H57" s="95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4"/>
      <c r="DQ57" s="94"/>
      <c r="DR57" s="94"/>
      <c r="DS57" s="94"/>
      <c r="DT57" s="94"/>
      <c r="DU57" s="94"/>
      <c r="DV57" s="94"/>
      <c r="DW57" s="94"/>
      <c r="DX57" s="94"/>
      <c r="DY57" s="94"/>
      <c r="DZ57" s="94"/>
      <c r="EA57" s="94"/>
      <c r="EB57" s="94"/>
      <c r="EC57" s="94"/>
      <c r="ED57" s="94"/>
      <c r="EE57" s="94"/>
      <c r="EF57" s="94"/>
      <c r="EG57" s="94"/>
      <c r="EH57" s="94"/>
      <c r="EI57" s="94"/>
      <c r="EJ57" s="94"/>
      <c r="EK57" s="94"/>
      <c r="EL57" s="94"/>
      <c r="EM57" s="94"/>
      <c r="EN57" s="94"/>
      <c r="EO57" s="94"/>
      <c r="EP57" s="94"/>
      <c r="EQ57" s="94"/>
      <c r="ER57" s="94"/>
      <c r="ES57" s="94"/>
      <c r="ET57" s="94"/>
      <c r="EU57" s="94"/>
      <c r="EV57" s="94"/>
      <c r="EW57" s="94"/>
      <c r="EX57" s="94"/>
      <c r="EY57" s="94"/>
      <c r="EZ57" s="94"/>
      <c r="FA57" s="94"/>
      <c r="FB57" s="94"/>
      <c r="FC57" s="94"/>
      <c r="FD57" s="94"/>
      <c r="FE57" s="94"/>
      <c r="FF57" s="94"/>
      <c r="FG57" s="94"/>
      <c r="FH57" s="94"/>
      <c r="FI57" s="94"/>
      <c r="FJ57" s="94"/>
      <c r="FK57" s="94"/>
      <c r="FL57" s="94"/>
      <c r="FM57" s="94"/>
      <c r="FN57" s="94"/>
      <c r="FO57" s="94"/>
      <c r="FP57" s="94"/>
      <c r="FQ57" s="94"/>
      <c r="FR57" s="94"/>
      <c r="FS57" s="94"/>
      <c r="FT57" s="94"/>
      <c r="FU57" s="94"/>
      <c r="FV57" s="94"/>
      <c r="FW57" s="94"/>
      <c r="FX57" s="94"/>
      <c r="FY57" s="94"/>
      <c r="FZ57" s="94"/>
      <c r="GA57" s="94"/>
      <c r="GB57" s="94"/>
      <c r="GC57" s="94"/>
      <c r="GD57" s="94"/>
      <c r="GE57" s="94"/>
      <c r="GF57" s="94"/>
      <c r="GG57" s="94"/>
      <c r="GH57" s="94"/>
      <c r="GI57" s="94"/>
      <c r="GJ57" s="94"/>
      <c r="GK57" s="94"/>
      <c r="GL57" s="94"/>
      <c r="GM57" s="94"/>
      <c r="GN57" s="94"/>
      <c r="GO57" s="94"/>
      <c r="GP57" s="94"/>
      <c r="GQ57" s="94"/>
      <c r="GR57" s="94"/>
      <c r="GS57" s="94"/>
      <c r="GT57" s="94"/>
      <c r="GU57" s="94"/>
      <c r="GV57" s="94"/>
      <c r="GW57" s="94"/>
      <c r="GX57" s="94"/>
      <c r="GY57" s="94"/>
      <c r="GZ57" s="94"/>
      <c r="HA57" s="94"/>
      <c r="HB57" s="94"/>
      <c r="HC57" s="94"/>
      <c r="HD57" s="94"/>
      <c r="HE57" s="94"/>
      <c r="HF57" s="94"/>
      <c r="HG57" s="94"/>
      <c r="HH57" s="94"/>
      <c r="HI57" s="94"/>
      <c r="HJ57" s="94"/>
      <c r="HK57" s="94"/>
      <c r="HL57" s="94"/>
      <c r="HM57" s="94"/>
      <c r="HN57" s="94"/>
      <c r="HO57" s="94"/>
      <c r="HP57" s="94"/>
      <c r="HQ57" s="94"/>
      <c r="HR57" s="94"/>
      <c r="HS57" s="94"/>
      <c r="HT57" s="94"/>
      <c r="HU57" s="94"/>
      <c r="HV57" s="94"/>
      <c r="HW57" s="94"/>
      <c r="HX57" s="94"/>
      <c r="HY57" s="94"/>
      <c r="HZ57" s="94"/>
      <c r="IA57" s="94"/>
      <c r="IB57" s="94"/>
      <c r="IC57" s="94"/>
      <c r="ID57" s="94"/>
      <c r="IE57" s="94"/>
      <c r="IF57" s="94"/>
      <c r="IG57" s="94"/>
      <c r="IH57" s="94"/>
      <c r="II57" s="94"/>
      <c r="IJ57" s="94"/>
      <c r="IK57" s="94"/>
      <c r="IL57" s="94"/>
      <c r="IM57" s="94"/>
      <c r="IN57" s="94"/>
      <c r="IO57" s="94"/>
      <c r="IP57" s="94"/>
      <c r="IQ57" s="94"/>
      <c r="IR57" s="94"/>
      <c r="IS57" s="94"/>
      <c r="IT57" s="94"/>
      <c r="IU57" s="94"/>
      <c r="IV57" s="94"/>
    </row>
    <row r="58" spans="1:256" s="21" customFormat="1" ht="11.25" customHeight="1">
      <c r="A58" s="95"/>
      <c r="B58" s="95"/>
      <c r="C58" s="95"/>
      <c r="D58" s="95"/>
      <c r="E58" s="95"/>
      <c r="F58" s="95"/>
      <c r="G58" s="95"/>
      <c r="H58" s="95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O58" s="94"/>
      <c r="CP58" s="94"/>
      <c r="CQ58" s="94"/>
      <c r="CR58" s="94"/>
      <c r="CS58" s="94"/>
      <c r="CT58" s="94"/>
      <c r="CU58" s="94"/>
      <c r="CV58" s="94"/>
      <c r="CW58" s="94"/>
      <c r="CX58" s="94"/>
      <c r="CY58" s="94"/>
      <c r="CZ58" s="94"/>
      <c r="DA58" s="94"/>
      <c r="DB58" s="94"/>
      <c r="DC58" s="94"/>
      <c r="DD58" s="94"/>
      <c r="DE58" s="94"/>
      <c r="DF58" s="94"/>
      <c r="DG58" s="94"/>
      <c r="DH58" s="94"/>
      <c r="DI58" s="94"/>
      <c r="DJ58" s="94"/>
      <c r="DK58" s="94"/>
      <c r="DL58" s="94"/>
      <c r="DM58" s="94"/>
      <c r="DN58" s="94"/>
      <c r="DO58" s="94"/>
      <c r="DP58" s="94"/>
      <c r="DQ58" s="94"/>
      <c r="DR58" s="94"/>
      <c r="DS58" s="94"/>
      <c r="DT58" s="94"/>
      <c r="DU58" s="94"/>
      <c r="DV58" s="94"/>
      <c r="DW58" s="94"/>
      <c r="DX58" s="94"/>
      <c r="DY58" s="94"/>
      <c r="DZ58" s="94"/>
      <c r="EA58" s="94"/>
      <c r="EB58" s="94"/>
      <c r="EC58" s="94"/>
      <c r="ED58" s="94"/>
      <c r="EE58" s="94"/>
      <c r="EF58" s="94"/>
      <c r="EG58" s="94"/>
      <c r="EH58" s="94"/>
      <c r="EI58" s="94"/>
      <c r="EJ58" s="94"/>
      <c r="EK58" s="94"/>
      <c r="EL58" s="94"/>
      <c r="EM58" s="94"/>
      <c r="EN58" s="94"/>
      <c r="EO58" s="94"/>
      <c r="EP58" s="94"/>
      <c r="EQ58" s="94"/>
      <c r="ER58" s="94"/>
      <c r="ES58" s="94"/>
      <c r="ET58" s="94"/>
      <c r="EU58" s="94"/>
      <c r="EV58" s="94"/>
      <c r="EW58" s="94"/>
      <c r="EX58" s="94"/>
      <c r="EY58" s="94"/>
      <c r="EZ58" s="94"/>
      <c r="FA58" s="94"/>
      <c r="FB58" s="94"/>
      <c r="FC58" s="94"/>
      <c r="FD58" s="94"/>
      <c r="FE58" s="94"/>
      <c r="FF58" s="94"/>
      <c r="FG58" s="94"/>
      <c r="FH58" s="94"/>
      <c r="FI58" s="94"/>
      <c r="FJ58" s="94"/>
      <c r="FK58" s="94"/>
      <c r="FL58" s="94"/>
      <c r="FM58" s="94"/>
      <c r="FN58" s="94"/>
      <c r="FO58" s="94"/>
      <c r="FP58" s="94"/>
      <c r="FQ58" s="94"/>
      <c r="FR58" s="94"/>
      <c r="FS58" s="94"/>
      <c r="FT58" s="94"/>
      <c r="FU58" s="94"/>
      <c r="FV58" s="94"/>
      <c r="FW58" s="94"/>
      <c r="FX58" s="94"/>
      <c r="FY58" s="94"/>
      <c r="FZ58" s="94"/>
      <c r="GA58" s="94"/>
      <c r="GB58" s="94"/>
      <c r="GC58" s="94"/>
      <c r="GD58" s="94"/>
      <c r="GE58" s="94"/>
      <c r="GF58" s="94"/>
      <c r="GG58" s="94"/>
      <c r="GH58" s="94"/>
      <c r="GI58" s="94"/>
      <c r="GJ58" s="94"/>
      <c r="GK58" s="94"/>
      <c r="GL58" s="94"/>
      <c r="GM58" s="94"/>
      <c r="GN58" s="94"/>
      <c r="GO58" s="94"/>
      <c r="GP58" s="94"/>
      <c r="GQ58" s="94"/>
      <c r="GR58" s="94"/>
      <c r="GS58" s="94"/>
      <c r="GT58" s="94"/>
      <c r="GU58" s="94"/>
      <c r="GV58" s="94"/>
      <c r="GW58" s="94"/>
      <c r="GX58" s="94"/>
      <c r="GY58" s="94"/>
      <c r="GZ58" s="94"/>
      <c r="HA58" s="94"/>
      <c r="HB58" s="94"/>
      <c r="HC58" s="94"/>
      <c r="HD58" s="94"/>
      <c r="HE58" s="94"/>
      <c r="HF58" s="94"/>
      <c r="HG58" s="94"/>
      <c r="HH58" s="94"/>
      <c r="HI58" s="94"/>
      <c r="HJ58" s="94"/>
      <c r="HK58" s="94"/>
      <c r="HL58" s="94"/>
      <c r="HM58" s="94"/>
      <c r="HN58" s="94"/>
      <c r="HO58" s="94"/>
      <c r="HP58" s="94"/>
      <c r="HQ58" s="94"/>
      <c r="HR58" s="94"/>
      <c r="HS58" s="94"/>
      <c r="HT58" s="94"/>
      <c r="HU58" s="94"/>
      <c r="HV58" s="94"/>
      <c r="HW58" s="94"/>
      <c r="HX58" s="94"/>
      <c r="HY58" s="94"/>
      <c r="HZ58" s="94"/>
      <c r="IA58" s="94"/>
      <c r="IB58" s="94"/>
      <c r="IC58" s="94"/>
      <c r="ID58" s="94"/>
      <c r="IE58" s="94"/>
      <c r="IF58" s="94"/>
      <c r="IG58" s="94"/>
      <c r="IH58" s="94"/>
      <c r="II58" s="94"/>
      <c r="IJ58" s="94"/>
      <c r="IK58" s="94"/>
      <c r="IL58" s="94"/>
      <c r="IM58" s="94"/>
      <c r="IN58" s="94"/>
      <c r="IO58" s="94"/>
      <c r="IP58" s="94"/>
      <c r="IQ58" s="94"/>
      <c r="IR58" s="94"/>
      <c r="IS58" s="94"/>
      <c r="IT58" s="94"/>
      <c r="IU58" s="94"/>
      <c r="IV58" s="94"/>
    </row>
    <row r="59" spans="1:256" s="21" customFormat="1" ht="11.25" customHeight="1">
      <c r="A59" s="101" t="s">
        <v>4</v>
      </c>
      <c r="B59" s="101"/>
      <c r="C59" s="101"/>
      <c r="D59" s="101"/>
      <c r="E59" s="101"/>
      <c r="F59" s="101"/>
      <c r="G59" s="101"/>
      <c r="H59" s="101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  <c r="DE59" s="98"/>
      <c r="DF59" s="98"/>
      <c r="DG59" s="98"/>
      <c r="DH59" s="98"/>
      <c r="DI59" s="98"/>
      <c r="DJ59" s="98"/>
      <c r="DK59" s="98"/>
      <c r="DL59" s="98"/>
      <c r="DM59" s="98"/>
      <c r="DN59" s="98"/>
      <c r="DO59" s="98"/>
      <c r="DP59" s="98"/>
      <c r="DQ59" s="98"/>
      <c r="DR59" s="98"/>
      <c r="DS59" s="98"/>
      <c r="DT59" s="98"/>
      <c r="DU59" s="98"/>
      <c r="DV59" s="98"/>
      <c r="DW59" s="98"/>
      <c r="DX59" s="98"/>
      <c r="DY59" s="98"/>
      <c r="DZ59" s="98"/>
      <c r="EA59" s="98"/>
      <c r="EB59" s="98"/>
      <c r="EC59" s="98"/>
      <c r="ED59" s="98"/>
      <c r="EE59" s="98"/>
      <c r="EF59" s="98"/>
      <c r="EG59" s="98"/>
      <c r="EH59" s="98"/>
      <c r="EI59" s="98"/>
      <c r="EJ59" s="98"/>
      <c r="EK59" s="98"/>
      <c r="EL59" s="98"/>
      <c r="EM59" s="98"/>
      <c r="EN59" s="98"/>
      <c r="EO59" s="98"/>
      <c r="EP59" s="98"/>
      <c r="EQ59" s="98"/>
      <c r="ER59" s="98"/>
      <c r="ES59" s="98"/>
      <c r="ET59" s="98"/>
      <c r="EU59" s="98"/>
      <c r="EV59" s="98"/>
      <c r="EW59" s="98"/>
      <c r="EX59" s="98"/>
      <c r="EY59" s="98"/>
      <c r="EZ59" s="98"/>
      <c r="FA59" s="98"/>
      <c r="FB59" s="98"/>
      <c r="FC59" s="98"/>
      <c r="FD59" s="98"/>
      <c r="FE59" s="98"/>
      <c r="FF59" s="98"/>
      <c r="FG59" s="98"/>
      <c r="FH59" s="98"/>
      <c r="FI59" s="98"/>
      <c r="FJ59" s="98"/>
      <c r="FK59" s="98"/>
      <c r="FL59" s="98"/>
      <c r="FM59" s="98"/>
      <c r="FN59" s="98"/>
      <c r="FO59" s="98"/>
      <c r="FP59" s="98"/>
      <c r="FQ59" s="98"/>
      <c r="FR59" s="98"/>
      <c r="FS59" s="98"/>
      <c r="FT59" s="98"/>
      <c r="FU59" s="98"/>
      <c r="FV59" s="98"/>
      <c r="FW59" s="98"/>
      <c r="FX59" s="98"/>
      <c r="FY59" s="98"/>
      <c r="FZ59" s="98"/>
      <c r="GA59" s="98"/>
      <c r="GB59" s="98"/>
      <c r="GC59" s="98"/>
      <c r="GD59" s="98"/>
      <c r="GE59" s="98"/>
      <c r="GF59" s="98"/>
      <c r="GG59" s="98"/>
      <c r="GH59" s="98"/>
      <c r="GI59" s="98"/>
      <c r="GJ59" s="98"/>
      <c r="GK59" s="98"/>
      <c r="GL59" s="98"/>
      <c r="GM59" s="98"/>
      <c r="GN59" s="98"/>
      <c r="GO59" s="98"/>
      <c r="GP59" s="98"/>
      <c r="GQ59" s="98"/>
      <c r="GR59" s="98"/>
      <c r="GS59" s="98"/>
      <c r="GT59" s="98"/>
      <c r="GU59" s="98"/>
      <c r="GV59" s="98"/>
      <c r="GW59" s="98"/>
      <c r="GX59" s="98"/>
      <c r="GY59" s="98"/>
      <c r="GZ59" s="98"/>
      <c r="HA59" s="98"/>
      <c r="HB59" s="98"/>
      <c r="HC59" s="98"/>
      <c r="HD59" s="98"/>
      <c r="HE59" s="98"/>
      <c r="HF59" s="98"/>
      <c r="HG59" s="98"/>
      <c r="HH59" s="98"/>
      <c r="HI59" s="98"/>
      <c r="HJ59" s="98"/>
      <c r="HK59" s="98"/>
      <c r="HL59" s="98"/>
      <c r="HM59" s="98"/>
      <c r="HN59" s="98"/>
      <c r="HO59" s="98"/>
      <c r="HP59" s="98"/>
      <c r="HQ59" s="98"/>
      <c r="HR59" s="98"/>
      <c r="HS59" s="98"/>
      <c r="HT59" s="98"/>
      <c r="HU59" s="98"/>
      <c r="HV59" s="98"/>
      <c r="HW59" s="98"/>
      <c r="HX59" s="98"/>
      <c r="HY59" s="98"/>
      <c r="HZ59" s="98"/>
      <c r="IA59" s="98"/>
      <c r="IB59" s="98"/>
      <c r="IC59" s="98"/>
      <c r="ID59" s="98"/>
      <c r="IE59" s="98"/>
      <c r="IF59" s="98"/>
      <c r="IG59" s="98"/>
      <c r="IH59" s="98"/>
      <c r="II59" s="98"/>
      <c r="IJ59" s="98"/>
      <c r="IK59" s="98"/>
      <c r="IL59" s="98"/>
      <c r="IM59" s="98"/>
      <c r="IN59" s="98"/>
      <c r="IO59" s="98"/>
      <c r="IP59" s="98"/>
      <c r="IQ59" s="98"/>
      <c r="IR59" s="98"/>
      <c r="IS59" s="98"/>
      <c r="IT59" s="98"/>
      <c r="IU59" s="98"/>
      <c r="IV59" s="98"/>
    </row>
    <row r="60" spans="1:256" s="21" customFormat="1" ht="14.25" customHeight="1">
      <c r="A60" s="101" t="s">
        <v>5</v>
      </c>
      <c r="B60" s="101"/>
      <c r="C60" s="101"/>
      <c r="D60" s="101"/>
      <c r="E60" s="101"/>
      <c r="F60" s="101"/>
      <c r="G60" s="101"/>
      <c r="H60" s="101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8"/>
      <c r="CK60" s="98"/>
      <c r="CL60" s="98"/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8"/>
      <c r="DE60" s="98"/>
      <c r="DF60" s="98"/>
      <c r="DG60" s="98"/>
      <c r="DH60" s="98"/>
      <c r="DI60" s="98"/>
      <c r="DJ60" s="98"/>
      <c r="DK60" s="98"/>
      <c r="DL60" s="98"/>
      <c r="DM60" s="98"/>
      <c r="DN60" s="98"/>
      <c r="DO60" s="98"/>
      <c r="DP60" s="98"/>
      <c r="DQ60" s="98"/>
      <c r="DR60" s="98"/>
      <c r="DS60" s="98"/>
      <c r="DT60" s="98"/>
      <c r="DU60" s="98"/>
      <c r="DV60" s="98"/>
      <c r="DW60" s="98"/>
      <c r="DX60" s="98"/>
      <c r="DY60" s="98"/>
      <c r="DZ60" s="98"/>
      <c r="EA60" s="98"/>
      <c r="EB60" s="98"/>
      <c r="EC60" s="98"/>
      <c r="ED60" s="98"/>
      <c r="EE60" s="98"/>
      <c r="EF60" s="98"/>
      <c r="EG60" s="98"/>
      <c r="EH60" s="98"/>
      <c r="EI60" s="98"/>
      <c r="EJ60" s="98"/>
      <c r="EK60" s="98"/>
      <c r="EL60" s="98"/>
      <c r="EM60" s="98"/>
      <c r="EN60" s="98"/>
      <c r="EO60" s="98"/>
      <c r="EP60" s="98"/>
      <c r="EQ60" s="98"/>
      <c r="ER60" s="98"/>
      <c r="ES60" s="98"/>
      <c r="ET60" s="98"/>
      <c r="EU60" s="98"/>
      <c r="EV60" s="98"/>
      <c r="EW60" s="98"/>
      <c r="EX60" s="98"/>
      <c r="EY60" s="98"/>
      <c r="EZ60" s="98"/>
      <c r="FA60" s="98"/>
      <c r="FB60" s="98"/>
      <c r="FC60" s="98"/>
      <c r="FD60" s="98"/>
      <c r="FE60" s="98"/>
      <c r="FF60" s="98"/>
      <c r="FG60" s="98"/>
      <c r="FH60" s="98"/>
      <c r="FI60" s="98"/>
      <c r="FJ60" s="98"/>
      <c r="FK60" s="98"/>
      <c r="FL60" s="98"/>
      <c r="FM60" s="98"/>
      <c r="FN60" s="98"/>
      <c r="FO60" s="98"/>
      <c r="FP60" s="98"/>
      <c r="FQ60" s="98"/>
      <c r="FR60" s="98"/>
      <c r="FS60" s="98"/>
      <c r="FT60" s="98"/>
      <c r="FU60" s="98"/>
      <c r="FV60" s="98"/>
      <c r="FW60" s="98"/>
      <c r="FX60" s="98"/>
      <c r="FY60" s="98"/>
      <c r="FZ60" s="98"/>
      <c r="GA60" s="98"/>
      <c r="GB60" s="98"/>
      <c r="GC60" s="98"/>
      <c r="GD60" s="98"/>
      <c r="GE60" s="98"/>
      <c r="GF60" s="98"/>
      <c r="GG60" s="98"/>
      <c r="GH60" s="98"/>
      <c r="GI60" s="98"/>
      <c r="GJ60" s="98"/>
      <c r="GK60" s="98"/>
      <c r="GL60" s="98"/>
      <c r="GM60" s="98"/>
      <c r="GN60" s="98"/>
      <c r="GO60" s="98"/>
      <c r="GP60" s="98"/>
      <c r="GQ60" s="98"/>
      <c r="GR60" s="98"/>
      <c r="GS60" s="98"/>
      <c r="GT60" s="98"/>
      <c r="GU60" s="98"/>
      <c r="GV60" s="98"/>
      <c r="GW60" s="98"/>
      <c r="GX60" s="98"/>
      <c r="GY60" s="98"/>
      <c r="GZ60" s="98"/>
      <c r="HA60" s="98"/>
      <c r="HB60" s="98"/>
      <c r="HC60" s="98"/>
      <c r="HD60" s="98"/>
      <c r="HE60" s="98"/>
      <c r="HF60" s="98"/>
      <c r="HG60" s="98"/>
      <c r="HH60" s="98"/>
      <c r="HI60" s="98"/>
      <c r="HJ60" s="98"/>
      <c r="HK60" s="98"/>
      <c r="HL60" s="98"/>
      <c r="HM60" s="98"/>
      <c r="HN60" s="98"/>
      <c r="HO60" s="98"/>
      <c r="HP60" s="98"/>
      <c r="HQ60" s="98"/>
      <c r="HR60" s="98"/>
      <c r="HS60" s="98"/>
      <c r="HT60" s="98"/>
      <c r="HU60" s="98"/>
      <c r="HV60" s="98"/>
      <c r="HW60" s="98"/>
      <c r="HX60" s="98"/>
      <c r="HY60" s="98"/>
      <c r="HZ60" s="98"/>
      <c r="IA60" s="98"/>
      <c r="IB60" s="98"/>
      <c r="IC60" s="98"/>
      <c r="ID60" s="98"/>
      <c r="IE60" s="98"/>
      <c r="IF60" s="98"/>
      <c r="IG60" s="98"/>
      <c r="IH60" s="98"/>
      <c r="II60" s="98"/>
      <c r="IJ60" s="98"/>
      <c r="IK60" s="98"/>
      <c r="IL60" s="98"/>
      <c r="IM60" s="98"/>
      <c r="IN60" s="98"/>
      <c r="IO60" s="98"/>
      <c r="IP60" s="98"/>
      <c r="IQ60" s="98"/>
      <c r="IR60" s="98"/>
      <c r="IS60" s="98"/>
      <c r="IT60" s="98"/>
      <c r="IU60" s="98"/>
      <c r="IV60" s="98"/>
    </row>
    <row r="61" spans="1:256" s="21" customFormat="1" ht="11.25" customHeight="1">
      <c r="A61" s="101">
        <v>15580570</v>
      </c>
      <c r="B61" s="101"/>
      <c r="C61" s="101"/>
      <c r="D61" s="101"/>
      <c r="E61" s="101"/>
      <c r="F61" s="101"/>
      <c r="G61" s="101"/>
      <c r="H61" s="101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/>
      <c r="DK61" s="98"/>
      <c r="DL61" s="98"/>
      <c r="DM61" s="98"/>
      <c r="DN61" s="98"/>
      <c r="DO61" s="98"/>
      <c r="DP61" s="98"/>
      <c r="DQ61" s="98"/>
      <c r="DR61" s="98"/>
      <c r="DS61" s="98"/>
      <c r="DT61" s="98"/>
      <c r="DU61" s="98"/>
      <c r="DV61" s="98"/>
      <c r="DW61" s="98"/>
      <c r="DX61" s="98"/>
      <c r="DY61" s="98"/>
      <c r="DZ61" s="98"/>
      <c r="EA61" s="98"/>
      <c r="EB61" s="98"/>
      <c r="EC61" s="98"/>
      <c r="ED61" s="98"/>
      <c r="EE61" s="98"/>
      <c r="EF61" s="98"/>
      <c r="EG61" s="98"/>
      <c r="EH61" s="98"/>
      <c r="EI61" s="98"/>
      <c r="EJ61" s="98"/>
      <c r="EK61" s="98"/>
      <c r="EL61" s="98"/>
      <c r="EM61" s="98"/>
      <c r="EN61" s="98"/>
      <c r="EO61" s="98"/>
      <c r="EP61" s="98"/>
      <c r="EQ61" s="98"/>
      <c r="ER61" s="98"/>
      <c r="ES61" s="98"/>
      <c r="ET61" s="98"/>
      <c r="EU61" s="98"/>
      <c r="EV61" s="98"/>
      <c r="EW61" s="98"/>
      <c r="EX61" s="98"/>
      <c r="EY61" s="98"/>
      <c r="EZ61" s="98"/>
      <c r="FA61" s="98"/>
      <c r="FB61" s="98"/>
      <c r="FC61" s="98"/>
      <c r="FD61" s="98"/>
      <c r="FE61" s="98"/>
      <c r="FF61" s="98"/>
      <c r="FG61" s="98"/>
      <c r="FH61" s="98"/>
      <c r="FI61" s="98"/>
      <c r="FJ61" s="98"/>
      <c r="FK61" s="98"/>
      <c r="FL61" s="98"/>
      <c r="FM61" s="98"/>
      <c r="FN61" s="98"/>
      <c r="FO61" s="98"/>
      <c r="FP61" s="98"/>
      <c r="FQ61" s="98"/>
      <c r="FR61" s="98"/>
      <c r="FS61" s="98"/>
      <c r="FT61" s="98"/>
      <c r="FU61" s="98"/>
      <c r="FV61" s="98"/>
      <c r="FW61" s="98"/>
      <c r="FX61" s="98"/>
      <c r="FY61" s="98"/>
      <c r="FZ61" s="98"/>
      <c r="GA61" s="98"/>
      <c r="GB61" s="98"/>
      <c r="GC61" s="98"/>
      <c r="GD61" s="98"/>
      <c r="GE61" s="98"/>
      <c r="GF61" s="98"/>
      <c r="GG61" s="98"/>
      <c r="GH61" s="98"/>
      <c r="GI61" s="98"/>
      <c r="GJ61" s="98"/>
      <c r="GK61" s="98"/>
      <c r="GL61" s="98"/>
      <c r="GM61" s="98"/>
      <c r="GN61" s="98"/>
      <c r="GO61" s="98"/>
      <c r="GP61" s="98"/>
      <c r="GQ61" s="98"/>
      <c r="GR61" s="98"/>
      <c r="GS61" s="98"/>
      <c r="GT61" s="98"/>
      <c r="GU61" s="98"/>
      <c r="GV61" s="98"/>
      <c r="GW61" s="98"/>
      <c r="GX61" s="98"/>
      <c r="GY61" s="98"/>
      <c r="GZ61" s="98"/>
      <c r="HA61" s="98"/>
      <c r="HB61" s="98"/>
      <c r="HC61" s="98"/>
      <c r="HD61" s="98"/>
      <c r="HE61" s="98"/>
      <c r="HF61" s="98"/>
      <c r="HG61" s="98"/>
      <c r="HH61" s="98"/>
      <c r="HI61" s="98"/>
      <c r="HJ61" s="98"/>
      <c r="HK61" s="98"/>
      <c r="HL61" s="98"/>
      <c r="HM61" s="98"/>
      <c r="HN61" s="98"/>
      <c r="HO61" s="98"/>
      <c r="HP61" s="98"/>
      <c r="HQ61" s="98"/>
      <c r="HR61" s="98"/>
      <c r="HS61" s="98"/>
      <c r="HT61" s="98"/>
      <c r="HU61" s="98"/>
      <c r="HV61" s="98"/>
      <c r="HW61" s="98"/>
      <c r="HX61" s="98"/>
      <c r="HY61" s="98"/>
      <c r="HZ61" s="98"/>
      <c r="IA61" s="98"/>
      <c r="IB61" s="98"/>
      <c r="IC61" s="98"/>
      <c r="ID61" s="98"/>
      <c r="IE61" s="98"/>
      <c r="IF61" s="98"/>
      <c r="IG61" s="98"/>
      <c r="IH61" s="98"/>
      <c r="II61" s="98"/>
      <c r="IJ61" s="98"/>
      <c r="IK61" s="98"/>
      <c r="IL61" s="98"/>
      <c r="IM61" s="98"/>
      <c r="IN61" s="98"/>
      <c r="IO61" s="98"/>
      <c r="IP61" s="98"/>
      <c r="IQ61" s="98"/>
      <c r="IR61" s="98"/>
      <c r="IS61" s="98"/>
      <c r="IT61" s="98"/>
      <c r="IU61" s="98"/>
      <c r="IV61" s="98"/>
    </row>
    <row r="62" spans="1:256" s="21" customFormat="1" ht="11.25" customHeight="1">
      <c r="A62" s="101"/>
      <c r="B62" s="101"/>
      <c r="C62" s="101"/>
      <c r="D62" s="101"/>
      <c r="E62" s="101"/>
      <c r="F62" s="101"/>
      <c r="G62" s="101"/>
      <c r="H62" s="101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  <c r="DQ62" s="98"/>
      <c r="DR62" s="98"/>
      <c r="DS62" s="98"/>
      <c r="DT62" s="98"/>
      <c r="DU62" s="98"/>
      <c r="DV62" s="98"/>
      <c r="DW62" s="98"/>
      <c r="DX62" s="98"/>
      <c r="DY62" s="98"/>
      <c r="DZ62" s="98"/>
      <c r="EA62" s="98"/>
      <c r="EB62" s="98"/>
      <c r="EC62" s="98"/>
      <c r="ED62" s="98"/>
      <c r="EE62" s="98"/>
      <c r="EF62" s="98"/>
      <c r="EG62" s="98"/>
      <c r="EH62" s="98"/>
      <c r="EI62" s="98"/>
      <c r="EJ62" s="98"/>
      <c r="EK62" s="98"/>
      <c r="EL62" s="98"/>
      <c r="EM62" s="98"/>
      <c r="EN62" s="98"/>
      <c r="EO62" s="98"/>
      <c r="EP62" s="98"/>
      <c r="EQ62" s="98"/>
      <c r="ER62" s="98"/>
      <c r="ES62" s="98"/>
      <c r="ET62" s="98"/>
      <c r="EU62" s="98"/>
      <c r="EV62" s="98"/>
      <c r="EW62" s="98"/>
      <c r="EX62" s="98"/>
      <c r="EY62" s="98"/>
      <c r="EZ62" s="98"/>
      <c r="FA62" s="98"/>
      <c r="FB62" s="98"/>
      <c r="FC62" s="98"/>
      <c r="FD62" s="98"/>
      <c r="FE62" s="98"/>
      <c r="FF62" s="98"/>
      <c r="FG62" s="98"/>
      <c r="FH62" s="98"/>
      <c r="FI62" s="98"/>
      <c r="FJ62" s="98"/>
      <c r="FK62" s="98"/>
      <c r="FL62" s="98"/>
      <c r="FM62" s="98"/>
      <c r="FN62" s="98"/>
      <c r="FO62" s="98"/>
      <c r="FP62" s="98"/>
      <c r="FQ62" s="98"/>
      <c r="FR62" s="98"/>
      <c r="FS62" s="98"/>
      <c r="FT62" s="98"/>
      <c r="FU62" s="98"/>
      <c r="FV62" s="98"/>
      <c r="FW62" s="98"/>
      <c r="FX62" s="98"/>
      <c r="FY62" s="98"/>
      <c r="FZ62" s="98"/>
      <c r="GA62" s="98"/>
      <c r="GB62" s="98"/>
      <c r="GC62" s="98"/>
      <c r="GD62" s="98"/>
      <c r="GE62" s="98"/>
      <c r="GF62" s="98"/>
      <c r="GG62" s="98"/>
      <c r="GH62" s="98"/>
      <c r="GI62" s="98"/>
      <c r="GJ62" s="98"/>
      <c r="GK62" s="98"/>
      <c r="GL62" s="98"/>
      <c r="GM62" s="98"/>
      <c r="GN62" s="98"/>
      <c r="GO62" s="98"/>
      <c r="GP62" s="98"/>
      <c r="GQ62" s="98"/>
      <c r="GR62" s="98"/>
      <c r="GS62" s="98"/>
      <c r="GT62" s="98"/>
      <c r="GU62" s="98"/>
      <c r="GV62" s="98"/>
      <c r="GW62" s="98"/>
      <c r="GX62" s="98"/>
      <c r="GY62" s="98"/>
      <c r="GZ62" s="98"/>
      <c r="HA62" s="98"/>
      <c r="HB62" s="98"/>
      <c r="HC62" s="98"/>
      <c r="HD62" s="98"/>
      <c r="HE62" s="98"/>
      <c r="HF62" s="98"/>
      <c r="HG62" s="98"/>
      <c r="HH62" s="98"/>
      <c r="HI62" s="98"/>
      <c r="HJ62" s="98"/>
      <c r="HK62" s="98"/>
      <c r="HL62" s="98"/>
      <c r="HM62" s="98"/>
      <c r="HN62" s="98"/>
      <c r="HO62" s="98"/>
      <c r="HP62" s="98"/>
      <c r="HQ62" s="98"/>
      <c r="HR62" s="98"/>
      <c r="HS62" s="98"/>
      <c r="HT62" s="98"/>
      <c r="HU62" s="98"/>
      <c r="HV62" s="98"/>
      <c r="HW62" s="98"/>
      <c r="HX62" s="98"/>
      <c r="HY62" s="98"/>
      <c r="HZ62" s="98"/>
      <c r="IA62" s="98"/>
      <c r="IB62" s="98"/>
      <c r="IC62" s="98"/>
      <c r="ID62" s="98"/>
      <c r="IE62" s="98"/>
      <c r="IF62" s="98"/>
      <c r="IG62" s="98"/>
      <c r="IH62" s="98"/>
      <c r="II62" s="98"/>
      <c r="IJ62" s="98"/>
      <c r="IK62" s="98"/>
      <c r="IL62" s="98"/>
      <c r="IM62" s="98"/>
      <c r="IN62" s="98"/>
      <c r="IO62" s="98"/>
      <c r="IP62" s="98"/>
      <c r="IQ62" s="98"/>
      <c r="IR62" s="98"/>
      <c r="IS62" s="98"/>
      <c r="IT62" s="98"/>
      <c r="IU62" s="98"/>
      <c r="IV62" s="98"/>
    </row>
    <row r="63" spans="1:256" s="21" customFormat="1" ht="11.25" customHeight="1">
      <c r="A63" s="101" t="s">
        <v>6</v>
      </c>
      <c r="B63" s="101"/>
      <c r="C63" s="101"/>
      <c r="D63" s="101"/>
      <c r="E63" s="101"/>
      <c r="F63" s="101"/>
      <c r="G63" s="101"/>
      <c r="H63" s="101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8"/>
      <c r="BS63" s="98"/>
      <c r="BT63" s="98"/>
      <c r="BU63" s="98"/>
      <c r="BV63" s="98"/>
      <c r="BW63" s="98"/>
      <c r="BX63" s="98"/>
      <c r="BY63" s="98"/>
      <c r="BZ63" s="98"/>
      <c r="CA63" s="98"/>
      <c r="CB63" s="98"/>
      <c r="CC63" s="98"/>
      <c r="CD63" s="98"/>
      <c r="CE63" s="98"/>
      <c r="CF63" s="98"/>
      <c r="CG63" s="98"/>
      <c r="CH63" s="98"/>
      <c r="CI63" s="98"/>
      <c r="CJ63" s="98"/>
      <c r="CK63" s="98"/>
      <c r="CL63" s="98"/>
      <c r="CM63" s="98"/>
      <c r="CN63" s="98"/>
      <c r="CO63" s="98"/>
      <c r="CP63" s="98"/>
      <c r="CQ63" s="98"/>
      <c r="CR63" s="98"/>
      <c r="CS63" s="98"/>
      <c r="CT63" s="98"/>
      <c r="CU63" s="98"/>
      <c r="CV63" s="98"/>
      <c r="CW63" s="98"/>
      <c r="CX63" s="98"/>
      <c r="CY63" s="98"/>
      <c r="CZ63" s="98"/>
      <c r="DA63" s="98"/>
      <c r="DB63" s="98"/>
      <c r="DC63" s="98"/>
      <c r="DD63" s="98"/>
      <c r="DE63" s="98"/>
      <c r="DF63" s="98"/>
      <c r="DG63" s="98"/>
      <c r="DH63" s="98"/>
      <c r="DI63" s="98"/>
      <c r="DJ63" s="98"/>
      <c r="DK63" s="98"/>
      <c r="DL63" s="98"/>
      <c r="DM63" s="98"/>
      <c r="DN63" s="98"/>
      <c r="DO63" s="98"/>
      <c r="DP63" s="98"/>
      <c r="DQ63" s="98"/>
      <c r="DR63" s="98"/>
      <c r="DS63" s="98"/>
      <c r="DT63" s="98"/>
      <c r="DU63" s="98"/>
      <c r="DV63" s="98"/>
      <c r="DW63" s="98"/>
      <c r="DX63" s="98"/>
      <c r="DY63" s="98"/>
      <c r="DZ63" s="98"/>
      <c r="EA63" s="98"/>
      <c r="EB63" s="98"/>
      <c r="EC63" s="98"/>
      <c r="ED63" s="98"/>
      <c r="EE63" s="98"/>
      <c r="EF63" s="98"/>
      <c r="EG63" s="98"/>
      <c r="EH63" s="98"/>
      <c r="EI63" s="98"/>
      <c r="EJ63" s="98"/>
      <c r="EK63" s="98"/>
      <c r="EL63" s="98"/>
      <c r="EM63" s="98"/>
      <c r="EN63" s="98"/>
      <c r="EO63" s="98"/>
      <c r="EP63" s="98"/>
      <c r="EQ63" s="98"/>
      <c r="ER63" s="98"/>
      <c r="ES63" s="98"/>
      <c r="ET63" s="98"/>
      <c r="EU63" s="98"/>
      <c r="EV63" s="98"/>
      <c r="EW63" s="98"/>
      <c r="EX63" s="98"/>
      <c r="EY63" s="98"/>
      <c r="EZ63" s="98"/>
      <c r="FA63" s="98"/>
      <c r="FB63" s="98"/>
      <c r="FC63" s="98"/>
      <c r="FD63" s="98"/>
      <c r="FE63" s="98"/>
      <c r="FF63" s="98"/>
      <c r="FG63" s="98"/>
      <c r="FH63" s="98"/>
      <c r="FI63" s="98"/>
      <c r="FJ63" s="98"/>
      <c r="FK63" s="98"/>
      <c r="FL63" s="98"/>
      <c r="FM63" s="98"/>
      <c r="FN63" s="98"/>
      <c r="FO63" s="98"/>
      <c r="FP63" s="98"/>
      <c r="FQ63" s="98"/>
      <c r="FR63" s="98"/>
      <c r="FS63" s="98"/>
      <c r="FT63" s="98"/>
      <c r="FU63" s="98"/>
      <c r="FV63" s="98"/>
      <c r="FW63" s="98"/>
      <c r="FX63" s="98"/>
      <c r="FY63" s="98"/>
      <c r="FZ63" s="98"/>
      <c r="GA63" s="98"/>
      <c r="GB63" s="98"/>
      <c r="GC63" s="98"/>
      <c r="GD63" s="98"/>
      <c r="GE63" s="98"/>
      <c r="GF63" s="98"/>
      <c r="GG63" s="98"/>
      <c r="GH63" s="98"/>
      <c r="GI63" s="98"/>
      <c r="GJ63" s="98"/>
      <c r="GK63" s="98"/>
      <c r="GL63" s="98"/>
      <c r="GM63" s="98"/>
      <c r="GN63" s="98"/>
      <c r="GO63" s="98"/>
      <c r="GP63" s="98"/>
      <c r="GQ63" s="98"/>
      <c r="GR63" s="98"/>
      <c r="GS63" s="98"/>
      <c r="GT63" s="98"/>
      <c r="GU63" s="98"/>
      <c r="GV63" s="98"/>
      <c r="GW63" s="98"/>
      <c r="GX63" s="98"/>
      <c r="GY63" s="98"/>
      <c r="GZ63" s="98"/>
      <c r="HA63" s="98"/>
      <c r="HB63" s="98"/>
      <c r="HC63" s="98"/>
      <c r="HD63" s="98"/>
      <c r="HE63" s="98"/>
      <c r="HF63" s="98"/>
      <c r="HG63" s="98"/>
      <c r="HH63" s="98"/>
      <c r="HI63" s="98"/>
      <c r="HJ63" s="98"/>
      <c r="HK63" s="98"/>
      <c r="HL63" s="98"/>
      <c r="HM63" s="98"/>
      <c r="HN63" s="98"/>
      <c r="HO63" s="98"/>
      <c r="HP63" s="98"/>
      <c r="HQ63" s="98"/>
      <c r="HR63" s="98"/>
      <c r="HS63" s="98"/>
      <c r="HT63" s="98"/>
      <c r="HU63" s="98"/>
      <c r="HV63" s="98"/>
      <c r="HW63" s="98"/>
      <c r="HX63" s="98"/>
      <c r="HY63" s="98"/>
      <c r="HZ63" s="98"/>
      <c r="IA63" s="98"/>
      <c r="IB63" s="98"/>
      <c r="IC63" s="98"/>
      <c r="ID63" s="98"/>
      <c r="IE63" s="98"/>
      <c r="IF63" s="98"/>
      <c r="IG63" s="98"/>
      <c r="IH63" s="98"/>
      <c r="II63" s="98"/>
      <c r="IJ63" s="98"/>
      <c r="IK63" s="98"/>
      <c r="IL63" s="98"/>
      <c r="IM63" s="98"/>
      <c r="IN63" s="98"/>
      <c r="IO63" s="98"/>
      <c r="IP63" s="98"/>
      <c r="IQ63" s="98"/>
      <c r="IR63" s="98"/>
      <c r="IS63" s="98"/>
      <c r="IT63" s="98"/>
      <c r="IU63" s="98"/>
      <c r="IV63" s="98"/>
    </row>
    <row r="64" spans="1:256" s="21" customFormat="1" ht="11.25" customHeight="1">
      <c r="A64" s="101">
        <v>15580570</v>
      </c>
      <c r="B64" s="101"/>
      <c r="C64" s="101"/>
      <c r="D64" s="101"/>
      <c r="E64" s="101"/>
      <c r="F64" s="101"/>
      <c r="G64" s="101"/>
      <c r="H64" s="101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8"/>
      <c r="BZ64" s="98"/>
      <c r="CA64" s="98"/>
      <c r="CB64" s="98"/>
      <c r="CC64" s="98"/>
      <c r="CD64" s="98"/>
      <c r="CE64" s="98"/>
      <c r="CF64" s="98"/>
      <c r="CG64" s="98"/>
      <c r="CH64" s="98"/>
      <c r="CI64" s="98"/>
      <c r="CJ64" s="98"/>
      <c r="CK64" s="98"/>
      <c r="CL64" s="98"/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8"/>
      <c r="DE64" s="98"/>
      <c r="DF64" s="98"/>
      <c r="DG64" s="98"/>
      <c r="DH64" s="98"/>
      <c r="DI64" s="98"/>
      <c r="DJ64" s="98"/>
      <c r="DK64" s="98"/>
      <c r="DL64" s="98"/>
      <c r="DM64" s="98"/>
      <c r="DN64" s="98"/>
      <c r="DO64" s="98"/>
      <c r="DP64" s="98"/>
      <c r="DQ64" s="98"/>
      <c r="DR64" s="98"/>
      <c r="DS64" s="98"/>
      <c r="DT64" s="98"/>
      <c r="DU64" s="98"/>
      <c r="DV64" s="98"/>
      <c r="DW64" s="98"/>
      <c r="DX64" s="98"/>
      <c r="DY64" s="98"/>
      <c r="DZ64" s="98"/>
      <c r="EA64" s="98"/>
      <c r="EB64" s="98"/>
      <c r="EC64" s="98"/>
      <c r="ED64" s="98"/>
      <c r="EE64" s="98"/>
      <c r="EF64" s="98"/>
      <c r="EG64" s="98"/>
      <c r="EH64" s="98"/>
      <c r="EI64" s="98"/>
      <c r="EJ64" s="98"/>
      <c r="EK64" s="98"/>
      <c r="EL64" s="98"/>
      <c r="EM64" s="98"/>
      <c r="EN64" s="98"/>
      <c r="EO64" s="98"/>
      <c r="EP64" s="98"/>
      <c r="EQ64" s="98"/>
      <c r="ER64" s="98"/>
      <c r="ES64" s="98"/>
      <c r="ET64" s="98"/>
      <c r="EU64" s="98"/>
      <c r="EV64" s="98"/>
      <c r="EW64" s="98"/>
      <c r="EX64" s="98"/>
      <c r="EY64" s="98"/>
      <c r="EZ64" s="98"/>
      <c r="FA64" s="98"/>
      <c r="FB64" s="98"/>
      <c r="FC64" s="98"/>
      <c r="FD64" s="98"/>
      <c r="FE64" s="98"/>
      <c r="FF64" s="98"/>
      <c r="FG64" s="98"/>
      <c r="FH64" s="98"/>
      <c r="FI64" s="98"/>
      <c r="FJ64" s="98"/>
      <c r="FK64" s="98"/>
      <c r="FL64" s="98"/>
      <c r="FM64" s="98"/>
      <c r="FN64" s="98"/>
      <c r="FO64" s="98"/>
      <c r="FP64" s="98"/>
      <c r="FQ64" s="98"/>
      <c r="FR64" s="98"/>
      <c r="FS64" s="98"/>
      <c r="FT64" s="98"/>
      <c r="FU64" s="98"/>
      <c r="FV64" s="98"/>
      <c r="FW64" s="98"/>
      <c r="FX64" s="98"/>
      <c r="FY64" s="98"/>
      <c r="FZ64" s="98"/>
      <c r="GA64" s="98"/>
      <c r="GB64" s="98"/>
      <c r="GC64" s="98"/>
      <c r="GD64" s="98"/>
      <c r="GE64" s="98"/>
      <c r="GF64" s="98"/>
      <c r="GG64" s="98"/>
      <c r="GH64" s="98"/>
      <c r="GI64" s="98"/>
      <c r="GJ64" s="98"/>
      <c r="GK64" s="98"/>
      <c r="GL64" s="98"/>
      <c r="GM64" s="98"/>
      <c r="GN64" s="98"/>
      <c r="GO64" s="98"/>
      <c r="GP64" s="98"/>
      <c r="GQ64" s="98"/>
      <c r="GR64" s="98"/>
      <c r="GS64" s="98"/>
      <c r="GT64" s="98"/>
      <c r="GU64" s="98"/>
      <c r="GV64" s="98"/>
      <c r="GW64" s="98"/>
      <c r="GX64" s="98"/>
      <c r="GY64" s="98"/>
      <c r="GZ64" s="98"/>
      <c r="HA64" s="98"/>
      <c r="HB64" s="98"/>
      <c r="HC64" s="98"/>
      <c r="HD64" s="98"/>
      <c r="HE64" s="98"/>
      <c r="HF64" s="98"/>
      <c r="HG64" s="98"/>
      <c r="HH64" s="98"/>
      <c r="HI64" s="98"/>
      <c r="HJ64" s="98"/>
      <c r="HK64" s="98"/>
      <c r="HL64" s="98"/>
      <c r="HM64" s="98"/>
      <c r="HN64" s="98"/>
      <c r="HO64" s="98"/>
      <c r="HP64" s="98"/>
      <c r="HQ64" s="98"/>
      <c r="HR64" s="98"/>
      <c r="HS64" s="98"/>
      <c r="HT64" s="98"/>
      <c r="HU64" s="98"/>
      <c r="HV64" s="98"/>
      <c r="HW64" s="98"/>
      <c r="HX64" s="98"/>
      <c r="HY64" s="98"/>
      <c r="HZ64" s="98"/>
      <c r="IA64" s="98"/>
      <c r="IB64" s="98"/>
      <c r="IC64" s="98"/>
      <c r="ID64" s="98"/>
      <c r="IE64" s="98"/>
      <c r="IF64" s="98"/>
      <c r="IG64" s="98"/>
      <c r="IH64" s="98"/>
      <c r="II64" s="98"/>
      <c r="IJ64" s="98"/>
      <c r="IK64" s="98"/>
      <c r="IL64" s="98"/>
      <c r="IM64" s="98"/>
      <c r="IN64" s="98"/>
      <c r="IO64" s="98"/>
      <c r="IP64" s="98"/>
      <c r="IQ64" s="98"/>
      <c r="IR64" s="98"/>
      <c r="IS64" s="98"/>
      <c r="IT64" s="98"/>
      <c r="IU64" s="98"/>
      <c r="IV64" s="98"/>
    </row>
    <row r="65" spans="1:256" s="21" customFormat="1" ht="11.25" customHeight="1">
      <c r="A65" s="101"/>
      <c r="B65" s="101"/>
      <c r="C65" s="101"/>
      <c r="D65" s="101"/>
      <c r="E65" s="101"/>
      <c r="F65" s="101"/>
      <c r="G65" s="101"/>
      <c r="H65" s="101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  <c r="DQ65" s="98"/>
      <c r="DR65" s="98"/>
      <c r="DS65" s="98"/>
      <c r="DT65" s="98"/>
      <c r="DU65" s="98"/>
      <c r="DV65" s="98"/>
      <c r="DW65" s="98"/>
      <c r="DX65" s="98"/>
      <c r="DY65" s="98"/>
      <c r="DZ65" s="98"/>
      <c r="EA65" s="98"/>
      <c r="EB65" s="98"/>
      <c r="EC65" s="98"/>
      <c r="ED65" s="98"/>
      <c r="EE65" s="98"/>
      <c r="EF65" s="98"/>
      <c r="EG65" s="98"/>
      <c r="EH65" s="98"/>
      <c r="EI65" s="98"/>
      <c r="EJ65" s="98"/>
      <c r="EK65" s="98"/>
      <c r="EL65" s="98"/>
      <c r="EM65" s="98"/>
      <c r="EN65" s="98"/>
      <c r="EO65" s="98"/>
      <c r="EP65" s="98"/>
      <c r="EQ65" s="98"/>
      <c r="ER65" s="98"/>
      <c r="ES65" s="98"/>
      <c r="ET65" s="98"/>
      <c r="EU65" s="98"/>
      <c r="EV65" s="98"/>
      <c r="EW65" s="98"/>
      <c r="EX65" s="98"/>
      <c r="EY65" s="98"/>
      <c r="EZ65" s="98"/>
      <c r="FA65" s="98"/>
      <c r="FB65" s="98"/>
      <c r="FC65" s="98"/>
      <c r="FD65" s="98"/>
      <c r="FE65" s="98"/>
      <c r="FF65" s="98"/>
      <c r="FG65" s="98"/>
      <c r="FH65" s="98"/>
      <c r="FI65" s="98"/>
      <c r="FJ65" s="98"/>
      <c r="FK65" s="98"/>
      <c r="FL65" s="98"/>
      <c r="FM65" s="98"/>
      <c r="FN65" s="98"/>
      <c r="FO65" s="98"/>
      <c r="FP65" s="98"/>
      <c r="FQ65" s="98"/>
      <c r="FR65" s="98"/>
      <c r="FS65" s="98"/>
      <c r="FT65" s="98"/>
      <c r="FU65" s="98"/>
      <c r="FV65" s="98"/>
      <c r="FW65" s="98"/>
      <c r="FX65" s="98"/>
      <c r="FY65" s="98"/>
      <c r="FZ65" s="98"/>
      <c r="GA65" s="98"/>
      <c r="GB65" s="98"/>
      <c r="GC65" s="98"/>
      <c r="GD65" s="98"/>
      <c r="GE65" s="98"/>
      <c r="GF65" s="98"/>
      <c r="GG65" s="98"/>
      <c r="GH65" s="98"/>
      <c r="GI65" s="98"/>
      <c r="GJ65" s="98"/>
      <c r="GK65" s="98"/>
      <c r="GL65" s="98"/>
      <c r="GM65" s="98"/>
      <c r="GN65" s="98"/>
      <c r="GO65" s="98"/>
      <c r="GP65" s="98"/>
      <c r="GQ65" s="98"/>
      <c r="GR65" s="98"/>
      <c r="GS65" s="98"/>
      <c r="GT65" s="98"/>
      <c r="GU65" s="98"/>
      <c r="GV65" s="98"/>
      <c r="GW65" s="98"/>
      <c r="GX65" s="98"/>
      <c r="GY65" s="98"/>
      <c r="GZ65" s="98"/>
      <c r="HA65" s="98"/>
      <c r="HB65" s="98"/>
      <c r="HC65" s="98"/>
      <c r="HD65" s="98"/>
      <c r="HE65" s="98"/>
      <c r="HF65" s="98"/>
      <c r="HG65" s="98"/>
      <c r="HH65" s="98"/>
      <c r="HI65" s="98"/>
      <c r="HJ65" s="98"/>
      <c r="HK65" s="98"/>
      <c r="HL65" s="98"/>
      <c r="HM65" s="98"/>
      <c r="HN65" s="98"/>
      <c r="HO65" s="98"/>
      <c r="HP65" s="98"/>
      <c r="HQ65" s="98"/>
      <c r="HR65" s="98"/>
      <c r="HS65" s="98"/>
      <c r="HT65" s="98"/>
      <c r="HU65" s="98"/>
      <c r="HV65" s="98"/>
      <c r="HW65" s="98"/>
      <c r="HX65" s="98"/>
      <c r="HY65" s="98"/>
      <c r="HZ65" s="98"/>
      <c r="IA65" s="98"/>
      <c r="IB65" s="98"/>
      <c r="IC65" s="98"/>
      <c r="ID65" s="98"/>
      <c r="IE65" s="98"/>
      <c r="IF65" s="98"/>
      <c r="IG65" s="98"/>
      <c r="IH65" s="98"/>
      <c r="II65" s="98"/>
      <c r="IJ65" s="98"/>
      <c r="IK65" s="98"/>
      <c r="IL65" s="98"/>
      <c r="IM65" s="98"/>
      <c r="IN65" s="98"/>
      <c r="IO65" s="98"/>
      <c r="IP65" s="98"/>
      <c r="IQ65" s="98"/>
      <c r="IR65" s="98"/>
      <c r="IS65" s="98"/>
      <c r="IT65" s="98"/>
      <c r="IU65" s="98"/>
      <c r="IV65" s="98"/>
    </row>
    <row r="66" spans="1:256" s="21" customFormat="1" ht="11.25" customHeight="1">
      <c r="A66" s="101" t="s">
        <v>254</v>
      </c>
      <c r="B66" s="101"/>
      <c r="C66" s="101"/>
      <c r="D66" s="101"/>
      <c r="E66" s="101"/>
      <c r="F66" s="101"/>
      <c r="G66" s="101"/>
      <c r="H66" s="101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98"/>
      <c r="BY66" s="98"/>
      <c r="BZ66" s="98"/>
      <c r="CA66" s="98"/>
      <c r="CB66" s="98"/>
      <c r="CC66" s="98"/>
      <c r="CD66" s="98"/>
      <c r="CE66" s="98"/>
      <c r="CF66" s="98"/>
      <c r="CG66" s="98"/>
      <c r="CH66" s="98"/>
      <c r="CI66" s="98"/>
      <c r="CJ66" s="98"/>
      <c r="CK66" s="98"/>
      <c r="CL66" s="98"/>
      <c r="CM66" s="98"/>
      <c r="CN66" s="98"/>
      <c r="CO66" s="98"/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98"/>
      <c r="DF66" s="98"/>
      <c r="DG66" s="98"/>
      <c r="DH66" s="98"/>
      <c r="DI66" s="98"/>
      <c r="DJ66" s="98"/>
      <c r="DK66" s="98"/>
      <c r="DL66" s="98"/>
      <c r="DM66" s="98"/>
      <c r="DN66" s="98"/>
      <c r="DO66" s="98"/>
      <c r="DP66" s="98"/>
      <c r="DQ66" s="98"/>
      <c r="DR66" s="98"/>
      <c r="DS66" s="98"/>
      <c r="DT66" s="98"/>
      <c r="DU66" s="98"/>
      <c r="DV66" s="98"/>
      <c r="DW66" s="98"/>
      <c r="DX66" s="98"/>
      <c r="DY66" s="98"/>
      <c r="DZ66" s="98"/>
      <c r="EA66" s="98"/>
      <c r="EB66" s="98"/>
      <c r="EC66" s="98"/>
      <c r="ED66" s="98"/>
      <c r="EE66" s="98"/>
      <c r="EF66" s="98"/>
      <c r="EG66" s="98"/>
      <c r="EH66" s="98"/>
      <c r="EI66" s="98"/>
      <c r="EJ66" s="98"/>
      <c r="EK66" s="98"/>
      <c r="EL66" s="98"/>
      <c r="EM66" s="98"/>
      <c r="EN66" s="98"/>
      <c r="EO66" s="98"/>
      <c r="EP66" s="98"/>
      <c r="EQ66" s="98"/>
      <c r="ER66" s="98"/>
      <c r="ES66" s="98"/>
      <c r="ET66" s="98"/>
      <c r="EU66" s="98"/>
      <c r="EV66" s="98"/>
      <c r="EW66" s="98"/>
      <c r="EX66" s="98"/>
      <c r="EY66" s="98"/>
      <c r="EZ66" s="98"/>
      <c r="FA66" s="98"/>
      <c r="FB66" s="98"/>
      <c r="FC66" s="98"/>
      <c r="FD66" s="98"/>
      <c r="FE66" s="98"/>
      <c r="FF66" s="98"/>
      <c r="FG66" s="98"/>
      <c r="FH66" s="98"/>
      <c r="FI66" s="98"/>
      <c r="FJ66" s="98"/>
      <c r="FK66" s="98"/>
      <c r="FL66" s="98"/>
      <c r="FM66" s="98"/>
      <c r="FN66" s="98"/>
      <c r="FO66" s="98"/>
      <c r="FP66" s="98"/>
      <c r="FQ66" s="98"/>
      <c r="FR66" s="98"/>
      <c r="FS66" s="98"/>
      <c r="FT66" s="98"/>
      <c r="FU66" s="98"/>
      <c r="FV66" s="98"/>
      <c r="FW66" s="98"/>
      <c r="FX66" s="98"/>
      <c r="FY66" s="98"/>
      <c r="FZ66" s="98"/>
      <c r="GA66" s="98"/>
      <c r="GB66" s="98"/>
      <c r="GC66" s="98"/>
      <c r="GD66" s="98"/>
      <c r="GE66" s="98"/>
      <c r="GF66" s="98"/>
      <c r="GG66" s="98"/>
      <c r="GH66" s="98"/>
      <c r="GI66" s="98"/>
      <c r="GJ66" s="98"/>
      <c r="GK66" s="98"/>
      <c r="GL66" s="98"/>
      <c r="GM66" s="98"/>
      <c r="GN66" s="98"/>
      <c r="GO66" s="98"/>
      <c r="GP66" s="98"/>
      <c r="GQ66" s="98"/>
      <c r="GR66" s="98"/>
      <c r="GS66" s="98"/>
      <c r="GT66" s="98"/>
      <c r="GU66" s="98"/>
      <c r="GV66" s="98"/>
      <c r="GW66" s="98"/>
      <c r="GX66" s="98"/>
      <c r="GY66" s="98"/>
      <c r="GZ66" s="98"/>
      <c r="HA66" s="98"/>
      <c r="HB66" s="98"/>
      <c r="HC66" s="98"/>
      <c r="HD66" s="98"/>
      <c r="HE66" s="98"/>
      <c r="HF66" s="98"/>
      <c r="HG66" s="98"/>
      <c r="HH66" s="98"/>
      <c r="HI66" s="98"/>
      <c r="HJ66" s="98"/>
      <c r="HK66" s="98"/>
      <c r="HL66" s="98"/>
      <c r="HM66" s="98"/>
      <c r="HN66" s="98"/>
      <c r="HO66" s="98"/>
      <c r="HP66" s="98"/>
      <c r="HQ66" s="98"/>
      <c r="HR66" s="98"/>
      <c r="HS66" s="98"/>
      <c r="HT66" s="98"/>
      <c r="HU66" s="98"/>
      <c r="HV66" s="98"/>
      <c r="HW66" s="98"/>
      <c r="HX66" s="98"/>
      <c r="HY66" s="98"/>
      <c r="HZ66" s="98"/>
      <c r="IA66" s="98"/>
      <c r="IB66" s="98"/>
      <c r="IC66" s="98"/>
      <c r="ID66" s="98"/>
      <c r="IE66" s="98"/>
      <c r="IF66" s="98"/>
      <c r="IG66" s="98"/>
      <c r="IH66" s="98"/>
      <c r="II66" s="98"/>
      <c r="IJ66" s="98"/>
      <c r="IK66" s="98"/>
      <c r="IL66" s="98"/>
      <c r="IM66" s="98"/>
      <c r="IN66" s="98"/>
      <c r="IO66" s="98"/>
      <c r="IP66" s="98"/>
      <c r="IQ66" s="98"/>
      <c r="IR66" s="98"/>
      <c r="IS66" s="98"/>
      <c r="IT66" s="98"/>
      <c r="IU66" s="98"/>
      <c r="IV66" s="98"/>
    </row>
    <row r="67" spans="1:256" s="21" customFormat="1" ht="11.25" customHeight="1">
      <c r="A67" s="101">
        <v>0</v>
      </c>
      <c r="B67" s="101"/>
      <c r="C67" s="101"/>
      <c r="D67" s="101"/>
      <c r="E67" s="101"/>
      <c r="F67" s="101"/>
      <c r="G67" s="101"/>
      <c r="H67" s="101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98"/>
      <c r="BS67" s="98"/>
      <c r="BT67" s="98"/>
      <c r="BU67" s="98"/>
      <c r="BV67" s="98"/>
      <c r="BW67" s="98"/>
      <c r="BX67" s="98"/>
      <c r="BY67" s="98"/>
      <c r="BZ67" s="98"/>
      <c r="CA67" s="98"/>
      <c r="CB67" s="98"/>
      <c r="CC67" s="98"/>
      <c r="CD67" s="98"/>
      <c r="CE67" s="98"/>
      <c r="CF67" s="98"/>
      <c r="CG67" s="98"/>
      <c r="CH67" s="98"/>
      <c r="CI67" s="98"/>
      <c r="CJ67" s="98"/>
      <c r="CK67" s="98"/>
      <c r="CL67" s="98"/>
      <c r="CM67" s="98"/>
      <c r="CN67" s="98"/>
      <c r="CO67" s="98"/>
      <c r="CP67" s="98"/>
      <c r="CQ67" s="98"/>
      <c r="CR67" s="98"/>
      <c r="CS67" s="98"/>
      <c r="CT67" s="98"/>
      <c r="CU67" s="98"/>
      <c r="CV67" s="98"/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8"/>
      <c r="EH67" s="98"/>
      <c r="EI67" s="98"/>
      <c r="EJ67" s="98"/>
      <c r="EK67" s="98"/>
      <c r="EL67" s="98"/>
      <c r="EM67" s="98"/>
      <c r="EN67" s="98"/>
      <c r="EO67" s="98"/>
      <c r="EP67" s="98"/>
      <c r="EQ67" s="98"/>
      <c r="ER67" s="98"/>
      <c r="ES67" s="98"/>
      <c r="ET67" s="98"/>
      <c r="EU67" s="98"/>
      <c r="EV67" s="98"/>
      <c r="EW67" s="98"/>
      <c r="EX67" s="98"/>
      <c r="EY67" s="98"/>
      <c r="EZ67" s="98"/>
      <c r="FA67" s="98"/>
      <c r="FB67" s="98"/>
      <c r="FC67" s="98"/>
      <c r="FD67" s="98"/>
      <c r="FE67" s="98"/>
      <c r="FF67" s="98"/>
      <c r="FG67" s="98"/>
      <c r="FH67" s="98"/>
      <c r="FI67" s="98"/>
      <c r="FJ67" s="98"/>
      <c r="FK67" s="98"/>
      <c r="FL67" s="98"/>
      <c r="FM67" s="98"/>
      <c r="FN67" s="98"/>
      <c r="FO67" s="98"/>
      <c r="FP67" s="98"/>
      <c r="FQ67" s="98"/>
      <c r="FR67" s="98"/>
      <c r="FS67" s="98"/>
      <c r="FT67" s="98"/>
      <c r="FU67" s="98"/>
      <c r="FV67" s="98"/>
      <c r="FW67" s="98"/>
      <c r="FX67" s="98"/>
      <c r="FY67" s="98"/>
      <c r="FZ67" s="98"/>
      <c r="GA67" s="98"/>
      <c r="GB67" s="98"/>
      <c r="GC67" s="98"/>
      <c r="GD67" s="98"/>
      <c r="GE67" s="98"/>
      <c r="GF67" s="98"/>
      <c r="GG67" s="98"/>
      <c r="GH67" s="98"/>
      <c r="GI67" s="98"/>
      <c r="GJ67" s="98"/>
      <c r="GK67" s="98"/>
      <c r="GL67" s="98"/>
      <c r="GM67" s="98"/>
      <c r="GN67" s="98"/>
      <c r="GO67" s="98"/>
      <c r="GP67" s="98"/>
      <c r="GQ67" s="98"/>
      <c r="GR67" s="98"/>
      <c r="GS67" s="98"/>
      <c r="GT67" s="98"/>
      <c r="GU67" s="98"/>
      <c r="GV67" s="98"/>
      <c r="GW67" s="98"/>
      <c r="GX67" s="98"/>
      <c r="GY67" s="98"/>
      <c r="GZ67" s="98"/>
      <c r="HA67" s="98"/>
      <c r="HB67" s="98"/>
      <c r="HC67" s="98"/>
      <c r="HD67" s="98"/>
      <c r="HE67" s="98"/>
      <c r="HF67" s="98"/>
      <c r="HG67" s="98"/>
      <c r="HH67" s="98"/>
      <c r="HI67" s="98"/>
      <c r="HJ67" s="98"/>
      <c r="HK67" s="98"/>
      <c r="HL67" s="98"/>
      <c r="HM67" s="98"/>
      <c r="HN67" s="98"/>
      <c r="HO67" s="98"/>
      <c r="HP67" s="98"/>
      <c r="HQ67" s="98"/>
      <c r="HR67" s="98"/>
      <c r="HS67" s="98"/>
      <c r="HT67" s="98"/>
      <c r="HU67" s="98"/>
      <c r="HV67" s="98"/>
      <c r="HW67" s="98"/>
      <c r="HX67" s="98"/>
      <c r="HY67" s="98"/>
      <c r="HZ67" s="98"/>
      <c r="IA67" s="98"/>
      <c r="IB67" s="98"/>
      <c r="IC67" s="98"/>
      <c r="ID67" s="98"/>
      <c r="IE67" s="98"/>
      <c r="IF67" s="98"/>
      <c r="IG67" s="98"/>
      <c r="IH67" s="98"/>
      <c r="II67" s="98"/>
      <c r="IJ67" s="98"/>
      <c r="IK67" s="98"/>
      <c r="IL67" s="98"/>
      <c r="IM67" s="98"/>
      <c r="IN67" s="98"/>
      <c r="IO67" s="98"/>
      <c r="IP67" s="98"/>
      <c r="IQ67" s="98"/>
      <c r="IR67" s="98"/>
      <c r="IS67" s="98"/>
      <c r="IT67" s="98"/>
      <c r="IU67" s="98"/>
      <c r="IV67" s="98"/>
    </row>
    <row r="68" spans="1:256" s="21" customFormat="1" ht="11.25" customHeight="1">
      <c r="A68" s="101"/>
      <c r="B68" s="101"/>
      <c r="C68" s="101"/>
      <c r="D68" s="101"/>
      <c r="E68" s="101"/>
      <c r="F68" s="101"/>
      <c r="G68" s="101"/>
      <c r="H68" s="101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/>
      <c r="BX68" s="98"/>
      <c r="BY68" s="98"/>
      <c r="BZ68" s="98"/>
      <c r="CA68" s="98"/>
      <c r="CB68" s="98"/>
      <c r="CC68" s="98"/>
      <c r="CD68" s="98"/>
      <c r="CE68" s="98"/>
      <c r="CF68" s="98"/>
      <c r="CG68" s="98"/>
      <c r="CH68" s="98"/>
      <c r="CI68" s="98"/>
      <c r="CJ68" s="98"/>
      <c r="CK68" s="98"/>
      <c r="CL68" s="98"/>
      <c r="CM68" s="98"/>
      <c r="CN68" s="98"/>
      <c r="CO68" s="98"/>
      <c r="CP68" s="98"/>
      <c r="CQ68" s="98"/>
      <c r="CR68" s="98"/>
      <c r="CS68" s="98"/>
      <c r="CT68" s="98"/>
      <c r="CU68" s="98"/>
      <c r="CV68" s="98"/>
      <c r="CW68" s="98"/>
      <c r="CX68" s="98"/>
      <c r="CY68" s="98"/>
      <c r="CZ68" s="98"/>
      <c r="DA68" s="98"/>
      <c r="DB68" s="98"/>
      <c r="DC68" s="98"/>
      <c r="DD68" s="98"/>
      <c r="DE68" s="98"/>
      <c r="DF68" s="98"/>
      <c r="DG68" s="98"/>
      <c r="DH68" s="98"/>
      <c r="DI68" s="98"/>
      <c r="DJ68" s="98"/>
      <c r="DK68" s="98"/>
      <c r="DL68" s="98"/>
      <c r="DM68" s="98"/>
      <c r="DN68" s="98"/>
      <c r="DO68" s="98"/>
      <c r="DP68" s="98"/>
      <c r="DQ68" s="98"/>
      <c r="DR68" s="98"/>
      <c r="DS68" s="98"/>
      <c r="DT68" s="98"/>
      <c r="DU68" s="98"/>
      <c r="DV68" s="98"/>
      <c r="DW68" s="98"/>
      <c r="DX68" s="98"/>
      <c r="DY68" s="98"/>
      <c r="DZ68" s="98"/>
      <c r="EA68" s="98"/>
      <c r="EB68" s="98"/>
      <c r="EC68" s="98"/>
      <c r="ED68" s="98"/>
      <c r="EE68" s="98"/>
      <c r="EF68" s="98"/>
      <c r="EG68" s="98"/>
      <c r="EH68" s="98"/>
      <c r="EI68" s="98"/>
      <c r="EJ68" s="98"/>
      <c r="EK68" s="98"/>
      <c r="EL68" s="98"/>
      <c r="EM68" s="98"/>
      <c r="EN68" s="98"/>
      <c r="EO68" s="98"/>
      <c r="EP68" s="98"/>
      <c r="EQ68" s="98"/>
      <c r="ER68" s="98"/>
      <c r="ES68" s="98"/>
      <c r="ET68" s="98"/>
      <c r="EU68" s="98"/>
      <c r="EV68" s="98"/>
      <c r="EW68" s="98"/>
      <c r="EX68" s="98"/>
      <c r="EY68" s="98"/>
      <c r="EZ68" s="98"/>
      <c r="FA68" s="98"/>
      <c r="FB68" s="98"/>
      <c r="FC68" s="98"/>
      <c r="FD68" s="98"/>
      <c r="FE68" s="98"/>
      <c r="FF68" s="98"/>
      <c r="FG68" s="98"/>
      <c r="FH68" s="98"/>
      <c r="FI68" s="98"/>
      <c r="FJ68" s="98"/>
      <c r="FK68" s="98"/>
      <c r="FL68" s="98"/>
      <c r="FM68" s="98"/>
      <c r="FN68" s="98"/>
      <c r="FO68" s="98"/>
      <c r="FP68" s="98"/>
      <c r="FQ68" s="98"/>
      <c r="FR68" s="98"/>
      <c r="FS68" s="98"/>
      <c r="FT68" s="98"/>
      <c r="FU68" s="98"/>
      <c r="FV68" s="98"/>
      <c r="FW68" s="98"/>
      <c r="FX68" s="98"/>
      <c r="FY68" s="98"/>
      <c r="FZ68" s="98"/>
      <c r="GA68" s="98"/>
      <c r="GB68" s="98"/>
      <c r="GC68" s="98"/>
      <c r="GD68" s="98"/>
      <c r="GE68" s="98"/>
      <c r="GF68" s="98"/>
      <c r="GG68" s="98"/>
      <c r="GH68" s="98"/>
      <c r="GI68" s="98"/>
      <c r="GJ68" s="98"/>
      <c r="GK68" s="98"/>
      <c r="GL68" s="98"/>
      <c r="GM68" s="98"/>
      <c r="GN68" s="98"/>
      <c r="GO68" s="98"/>
      <c r="GP68" s="98"/>
      <c r="GQ68" s="98"/>
      <c r="GR68" s="98"/>
      <c r="GS68" s="98"/>
      <c r="GT68" s="98"/>
      <c r="GU68" s="98"/>
      <c r="GV68" s="98"/>
      <c r="GW68" s="98"/>
      <c r="GX68" s="98"/>
      <c r="GY68" s="98"/>
      <c r="GZ68" s="98"/>
      <c r="HA68" s="98"/>
      <c r="HB68" s="98"/>
      <c r="HC68" s="98"/>
      <c r="HD68" s="98"/>
      <c r="HE68" s="98"/>
      <c r="HF68" s="98"/>
      <c r="HG68" s="98"/>
      <c r="HH68" s="98"/>
      <c r="HI68" s="98"/>
      <c r="HJ68" s="98"/>
      <c r="HK68" s="98"/>
      <c r="HL68" s="98"/>
      <c r="HM68" s="98"/>
      <c r="HN68" s="98"/>
      <c r="HO68" s="98"/>
      <c r="HP68" s="98"/>
      <c r="HQ68" s="98"/>
      <c r="HR68" s="98"/>
      <c r="HS68" s="98"/>
      <c r="HT68" s="98"/>
      <c r="HU68" s="98"/>
      <c r="HV68" s="98"/>
      <c r="HW68" s="98"/>
      <c r="HX68" s="98"/>
      <c r="HY68" s="98"/>
      <c r="HZ68" s="98"/>
      <c r="IA68" s="98"/>
      <c r="IB68" s="98"/>
      <c r="IC68" s="98"/>
      <c r="ID68" s="98"/>
      <c r="IE68" s="98"/>
      <c r="IF68" s="98"/>
      <c r="IG68" s="98"/>
      <c r="IH68" s="98"/>
      <c r="II68" s="98"/>
      <c r="IJ68" s="98"/>
      <c r="IK68" s="98"/>
      <c r="IL68" s="98"/>
      <c r="IM68" s="98"/>
      <c r="IN68" s="98"/>
      <c r="IO68" s="98"/>
      <c r="IP68" s="98"/>
      <c r="IQ68" s="98"/>
      <c r="IR68" s="98"/>
      <c r="IS68" s="98"/>
      <c r="IT68" s="98"/>
      <c r="IU68" s="98"/>
      <c r="IV68" s="98"/>
    </row>
    <row r="69" spans="1:256" s="21" customFormat="1" ht="11.25" customHeight="1">
      <c r="A69" s="101" t="s">
        <v>255</v>
      </c>
      <c r="B69" s="101"/>
      <c r="C69" s="101"/>
      <c r="D69" s="101"/>
      <c r="E69" s="101"/>
      <c r="F69" s="101"/>
      <c r="G69" s="101"/>
      <c r="H69" s="101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  <c r="BS69" s="98"/>
      <c r="BT69" s="98"/>
      <c r="BU69" s="98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98"/>
      <c r="DA69" s="98"/>
      <c r="DB69" s="98"/>
      <c r="DC69" s="98"/>
      <c r="DD69" s="98"/>
      <c r="DE69" s="98"/>
      <c r="DF69" s="98"/>
      <c r="DG69" s="98"/>
      <c r="DH69" s="98"/>
      <c r="DI69" s="98"/>
      <c r="DJ69" s="98"/>
      <c r="DK69" s="98"/>
      <c r="DL69" s="98"/>
      <c r="DM69" s="98"/>
      <c r="DN69" s="98"/>
      <c r="DO69" s="98"/>
      <c r="DP69" s="98"/>
      <c r="DQ69" s="98"/>
      <c r="DR69" s="98"/>
      <c r="DS69" s="98"/>
      <c r="DT69" s="98"/>
      <c r="DU69" s="98"/>
      <c r="DV69" s="98"/>
      <c r="DW69" s="98"/>
      <c r="DX69" s="98"/>
      <c r="DY69" s="98"/>
      <c r="DZ69" s="98"/>
      <c r="EA69" s="98"/>
      <c r="EB69" s="98"/>
      <c r="EC69" s="98"/>
      <c r="ED69" s="98"/>
      <c r="EE69" s="98"/>
      <c r="EF69" s="98"/>
      <c r="EG69" s="98"/>
      <c r="EH69" s="98"/>
      <c r="EI69" s="98"/>
      <c r="EJ69" s="98"/>
      <c r="EK69" s="98"/>
      <c r="EL69" s="98"/>
      <c r="EM69" s="98"/>
      <c r="EN69" s="98"/>
      <c r="EO69" s="98"/>
      <c r="EP69" s="98"/>
      <c r="EQ69" s="98"/>
      <c r="ER69" s="98"/>
      <c r="ES69" s="98"/>
      <c r="ET69" s="98"/>
      <c r="EU69" s="98"/>
      <c r="EV69" s="98"/>
      <c r="EW69" s="98"/>
      <c r="EX69" s="98"/>
      <c r="EY69" s="98"/>
      <c r="EZ69" s="98"/>
      <c r="FA69" s="98"/>
      <c r="FB69" s="98"/>
      <c r="FC69" s="98"/>
      <c r="FD69" s="98"/>
      <c r="FE69" s="98"/>
      <c r="FF69" s="98"/>
      <c r="FG69" s="98"/>
      <c r="FH69" s="98"/>
      <c r="FI69" s="98"/>
      <c r="FJ69" s="98"/>
      <c r="FK69" s="98"/>
      <c r="FL69" s="98"/>
      <c r="FM69" s="98"/>
      <c r="FN69" s="98"/>
      <c r="FO69" s="98"/>
      <c r="FP69" s="98"/>
      <c r="FQ69" s="98"/>
      <c r="FR69" s="98"/>
      <c r="FS69" s="98"/>
      <c r="FT69" s="98"/>
      <c r="FU69" s="98"/>
      <c r="FV69" s="98"/>
      <c r="FW69" s="98"/>
      <c r="FX69" s="98"/>
      <c r="FY69" s="98"/>
      <c r="FZ69" s="98"/>
      <c r="GA69" s="98"/>
      <c r="GB69" s="98"/>
      <c r="GC69" s="98"/>
      <c r="GD69" s="98"/>
      <c r="GE69" s="98"/>
      <c r="GF69" s="98"/>
      <c r="GG69" s="98"/>
      <c r="GH69" s="98"/>
      <c r="GI69" s="98"/>
      <c r="GJ69" s="98"/>
      <c r="GK69" s="98"/>
      <c r="GL69" s="98"/>
      <c r="GM69" s="98"/>
      <c r="GN69" s="98"/>
      <c r="GO69" s="98"/>
      <c r="GP69" s="98"/>
      <c r="GQ69" s="98"/>
      <c r="GR69" s="98"/>
      <c r="GS69" s="98"/>
      <c r="GT69" s="98"/>
      <c r="GU69" s="98"/>
      <c r="GV69" s="98"/>
      <c r="GW69" s="98"/>
      <c r="GX69" s="98"/>
      <c r="GY69" s="98"/>
      <c r="GZ69" s="98"/>
      <c r="HA69" s="98"/>
      <c r="HB69" s="98"/>
      <c r="HC69" s="98"/>
      <c r="HD69" s="98"/>
      <c r="HE69" s="98"/>
      <c r="HF69" s="98"/>
      <c r="HG69" s="98"/>
      <c r="HH69" s="98"/>
      <c r="HI69" s="98"/>
      <c r="HJ69" s="98"/>
      <c r="HK69" s="98"/>
      <c r="HL69" s="98"/>
      <c r="HM69" s="98"/>
      <c r="HN69" s="98"/>
      <c r="HO69" s="98"/>
      <c r="HP69" s="98"/>
      <c r="HQ69" s="98"/>
      <c r="HR69" s="98"/>
      <c r="HS69" s="98"/>
      <c r="HT69" s="98"/>
      <c r="HU69" s="98"/>
      <c r="HV69" s="98"/>
      <c r="HW69" s="98"/>
      <c r="HX69" s="98"/>
      <c r="HY69" s="98"/>
      <c r="HZ69" s="98"/>
      <c r="IA69" s="98"/>
      <c r="IB69" s="98"/>
      <c r="IC69" s="98"/>
      <c r="ID69" s="98"/>
      <c r="IE69" s="98"/>
      <c r="IF69" s="98"/>
      <c r="IG69" s="98"/>
      <c r="IH69" s="98"/>
      <c r="II69" s="98"/>
      <c r="IJ69" s="98"/>
      <c r="IK69" s="98"/>
      <c r="IL69" s="98"/>
      <c r="IM69" s="98"/>
      <c r="IN69" s="98"/>
      <c r="IO69" s="98"/>
      <c r="IP69" s="98"/>
      <c r="IQ69" s="98"/>
      <c r="IR69" s="98"/>
      <c r="IS69" s="98"/>
      <c r="IT69" s="98"/>
      <c r="IU69" s="98"/>
      <c r="IV69" s="98"/>
    </row>
    <row r="70" spans="1:256" s="21" customFormat="1" ht="11.25" customHeight="1">
      <c r="A70" s="101">
        <v>2744181.41</v>
      </c>
      <c r="B70" s="101"/>
      <c r="C70" s="101"/>
      <c r="D70" s="101"/>
      <c r="E70" s="101"/>
      <c r="F70" s="101"/>
      <c r="G70" s="101"/>
      <c r="H70" s="101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  <c r="BS70" s="98"/>
      <c r="BT70" s="98"/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8"/>
      <c r="CK70" s="98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98"/>
      <c r="DD70" s="98"/>
      <c r="DE70" s="98"/>
      <c r="DF70" s="98"/>
      <c r="DG70" s="98"/>
      <c r="DH70" s="98"/>
      <c r="DI70" s="98"/>
      <c r="DJ70" s="98"/>
      <c r="DK70" s="98"/>
      <c r="DL70" s="98"/>
      <c r="DM70" s="98"/>
      <c r="DN70" s="98"/>
      <c r="DO70" s="98"/>
      <c r="DP70" s="98"/>
      <c r="DQ70" s="98"/>
      <c r="DR70" s="98"/>
      <c r="DS70" s="98"/>
      <c r="DT70" s="98"/>
      <c r="DU70" s="98"/>
      <c r="DV70" s="98"/>
      <c r="DW70" s="98"/>
      <c r="DX70" s="98"/>
      <c r="DY70" s="98"/>
      <c r="DZ70" s="98"/>
      <c r="EA70" s="98"/>
      <c r="EB70" s="98"/>
      <c r="EC70" s="98"/>
      <c r="ED70" s="98"/>
      <c r="EE70" s="98"/>
      <c r="EF70" s="98"/>
      <c r="EG70" s="98"/>
      <c r="EH70" s="98"/>
      <c r="EI70" s="98"/>
      <c r="EJ70" s="98"/>
      <c r="EK70" s="98"/>
      <c r="EL70" s="98"/>
      <c r="EM70" s="98"/>
      <c r="EN70" s="98"/>
      <c r="EO70" s="98"/>
      <c r="EP70" s="98"/>
      <c r="EQ70" s="98"/>
      <c r="ER70" s="98"/>
      <c r="ES70" s="98"/>
      <c r="ET70" s="98"/>
      <c r="EU70" s="98"/>
      <c r="EV70" s="98"/>
      <c r="EW70" s="98"/>
      <c r="EX70" s="98"/>
      <c r="EY70" s="98"/>
      <c r="EZ70" s="98"/>
      <c r="FA70" s="98"/>
      <c r="FB70" s="98"/>
      <c r="FC70" s="98"/>
      <c r="FD70" s="98"/>
      <c r="FE70" s="98"/>
      <c r="FF70" s="98"/>
      <c r="FG70" s="98"/>
      <c r="FH70" s="98"/>
      <c r="FI70" s="98"/>
      <c r="FJ70" s="98"/>
      <c r="FK70" s="98"/>
      <c r="FL70" s="98"/>
      <c r="FM70" s="98"/>
      <c r="FN70" s="98"/>
      <c r="FO70" s="98"/>
      <c r="FP70" s="98"/>
      <c r="FQ70" s="98"/>
      <c r="FR70" s="98"/>
      <c r="FS70" s="98"/>
      <c r="FT70" s="98"/>
      <c r="FU70" s="98"/>
      <c r="FV70" s="98"/>
      <c r="FW70" s="98"/>
      <c r="FX70" s="98"/>
      <c r="FY70" s="98"/>
      <c r="FZ70" s="98"/>
      <c r="GA70" s="98"/>
      <c r="GB70" s="98"/>
      <c r="GC70" s="98"/>
      <c r="GD70" s="98"/>
      <c r="GE70" s="98"/>
      <c r="GF70" s="98"/>
      <c r="GG70" s="98"/>
      <c r="GH70" s="98"/>
      <c r="GI70" s="98"/>
      <c r="GJ70" s="98"/>
      <c r="GK70" s="98"/>
      <c r="GL70" s="98"/>
      <c r="GM70" s="98"/>
      <c r="GN70" s="98"/>
      <c r="GO70" s="98"/>
      <c r="GP70" s="98"/>
      <c r="GQ70" s="98"/>
      <c r="GR70" s="98"/>
      <c r="GS70" s="98"/>
      <c r="GT70" s="98"/>
      <c r="GU70" s="98"/>
      <c r="GV70" s="98"/>
      <c r="GW70" s="98"/>
      <c r="GX70" s="98"/>
      <c r="GY70" s="98"/>
      <c r="GZ70" s="98"/>
      <c r="HA70" s="98"/>
      <c r="HB70" s="98"/>
      <c r="HC70" s="98"/>
      <c r="HD70" s="98"/>
      <c r="HE70" s="98"/>
      <c r="HF70" s="98"/>
      <c r="HG70" s="98"/>
      <c r="HH70" s="98"/>
      <c r="HI70" s="98"/>
      <c r="HJ70" s="98"/>
      <c r="HK70" s="98"/>
      <c r="HL70" s="98"/>
      <c r="HM70" s="98"/>
      <c r="HN70" s="98"/>
      <c r="HO70" s="98"/>
      <c r="HP70" s="98"/>
      <c r="HQ70" s="98"/>
      <c r="HR70" s="98"/>
      <c r="HS70" s="98"/>
      <c r="HT70" s="98"/>
      <c r="HU70" s="98"/>
      <c r="HV70" s="98"/>
      <c r="HW70" s="98"/>
      <c r="HX70" s="98"/>
      <c r="HY70" s="98"/>
      <c r="HZ70" s="98"/>
      <c r="IA70" s="98"/>
      <c r="IB70" s="98"/>
      <c r="IC70" s="98"/>
      <c r="ID70" s="98"/>
      <c r="IE70" s="98"/>
      <c r="IF70" s="98"/>
      <c r="IG70" s="98"/>
      <c r="IH70" s="98"/>
      <c r="II70" s="98"/>
      <c r="IJ70" s="98"/>
      <c r="IK70" s="98"/>
      <c r="IL70" s="98"/>
      <c r="IM70" s="98"/>
      <c r="IN70" s="98"/>
      <c r="IO70" s="98"/>
      <c r="IP70" s="98"/>
      <c r="IQ70" s="98"/>
      <c r="IR70" s="98"/>
      <c r="IS70" s="98"/>
      <c r="IT70" s="98"/>
      <c r="IU70" s="98"/>
      <c r="IV70" s="98"/>
    </row>
    <row r="71" spans="1:256" s="21" customFormat="1" ht="11.25" customHeight="1">
      <c r="A71" s="101"/>
      <c r="B71" s="101"/>
      <c r="C71" s="101"/>
      <c r="D71" s="101"/>
      <c r="E71" s="101"/>
      <c r="F71" s="101"/>
      <c r="G71" s="101"/>
      <c r="H71" s="101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98"/>
      <c r="BT71" s="98"/>
      <c r="BU71" s="98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J71" s="98"/>
      <c r="CK71" s="98"/>
      <c r="CL71" s="98"/>
      <c r="CM71" s="98"/>
      <c r="CN71" s="98"/>
      <c r="CO71" s="98"/>
      <c r="CP71" s="98"/>
      <c r="CQ71" s="98"/>
      <c r="CR71" s="98"/>
      <c r="CS71" s="98"/>
      <c r="CT71" s="98"/>
      <c r="CU71" s="98"/>
      <c r="CV71" s="98"/>
      <c r="CW71" s="98"/>
      <c r="CX71" s="98"/>
      <c r="CY71" s="98"/>
      <c r="CZ71" s="98"/>
      <c r="DA71" s="98"/>
      <c r="DB71" s="98"/>
      <c r="DC71" s="98"/>
      <c r="DD71" s="98"/>
      <c r="DE71" s="98"/>
      <c r="DF71" s="98"/>
      <c r="DG71" s="98"/>
      <c r="DH71" s="98"/>
      <c r="DI71" s="98"/>
      <c r="DJ71" s="98"/>
      <c r="DK71" s="98"/>
      <c r="DL71" s="98"/>
      <c r="DM71" s="98"/>
      <c r="DN71" s="98"/>
      <c r="DO71" s="98"/>
      <c r="DP71" s="98"/>
      <c r="DQ71" s="98"/>
      <c r="DR71" s="98"/>
      <c r="DS71" s="98"/>
      <c r="DT71" s="98"/>
      <c r="DU71" s="98"/>
      <c r="DV71" s="98"/>
      <c r="DW71" s="98"/>
      <c r="DX71" s="98"/>
      <c r="DY71" s="98"/>
      <c r="DZ71" s="98"/>
      <c r="EA71" s="98"/>
      <c r="EB71" s="98"/>
      <c r="EC71" s="98"/>
      <c r="ED71" s="98"/>
      <c r="EE71" s="98"/>
      <c r="EF71" s="98"/>
      <c r="EG71" s="98"/>
      <c r="EH71" s="98"/>
      <c r="EI71" s="98"/>
      <c r="EJ71" s="98"/>
      <c r="EK71" s="98"/>
      <c r="EL71" s="98"/>
      <c r="EM71" s="98"/>
      <c r="EN71" s="98"/>
      <c r="EO71" s="98"/>
      <c r="EP71" s="98"/>
      <c r="EQ71" s="98"/>
      <c r="ER71" s="98"/>
      <c r="ES71" s="98"/>
      <c r="ET71" s="98"/>
      <c r="EU71" s="98"/>
      <c r="EV71" s="98"/>
      <c r="EW71" s="98"/>
      <c r="EX71" s="98"/>
      <c r="EY71" s="98"/>
      <c r="EZ71" s="98"/>
      <c r="FA71" s="98"/>
      <c r="FB71" s="98"/>
      <c r="FC71" s="98"/>
      <c r="FD71" s="98"/>
      <c r="FE71" s="98"/>
      <c r="FF71" s="98"/>
      <c r="FG71" s="98"/>
      <c r="FH71" s="98"/>
      <c r="FI71" s="98"/>
      <c r="FJ71" s="98"/>
      <c r="FK71" s="98"/>
      <c r="FL71" s="98"/>
      <c r="FM71" s="98"/>
      <c r="FN71" s="98"/>
      <c r="FO71" s="98"/>
      <c r="FP71" s="98"/>
      <c r="FQ71" s="98"/>
      <c r="FR71" s="98"/>
      <c r="FS71" s="98"/>
      <c r="FT71" s="98"/>
      <c r="FU71" s="98"/>
      <c r="FV71" s="98"/>
      <c r="FW71" s="98"/>
      <c r="FX71" s="98"/>
      <c r="FY71" s="98"/>
      <c r="FZ71" s="98"/>
      <c r="GA71" s="98"/>
      <c r="GB71" s="98"/>
      <c r="GC71" s="98"/>
      <c r="GD71" s="98"/>
      <c r="GE71" s="98"/>
      <c r="GF71" s="98"/>
      <c r="GG71" s="98"/>
      <c r="GH71" s="98"/>
      <c r="GI71" s="98"/>
      <c r="GJ71" s="98"/>
      <c r="GK71" s="98"/>
      <c r="GL71" s="98"/>
      <c r="GM71" s="98"/>
      <c r="GN71" s="98"/>
      <c r="GO71" s="98"/>
      <c r="GP71" s="98"/>
      <c r="GQ71" s="98"/>
      <c r="GR71" s="98"/>
      <c r="GS71" s="98"/>
      <c r="GT71" s="98"/>
      <c r="GU71" s="98"/>
      <c r="GV71" s="98"/>
      <c r="GW71" s="98"/>
      <c r="GX71" s="98"/>
      <c r="GY71" s="98"/>
      <c r="GZ71" s="98"/>
      <c r="HA71" s="98"/>
      <c r="HB71" s="98"/>
      <c r="HC71" s="98"/>
      <c r="HD71" s="98"/>
      <c r="HE71" s="98"/>
      <c r="HF71" s="98"/>
      <c r="HG71" s="98"/>
      <c r="HH71" s="98"/>
      <c r="HI71" s="98"/>
      <c r="HJ71" s="98"/>
      <c r="HK71" s="98"/>
      <c r="HL71" s="98"/>
      <c r="HM71" s="98"/>
      <c r="HN71" s="98"/>
      <c r="HO71" s="98"/>
      <c r="HP71" s="98"/>
      <c r="HQ71" s="98"/>
      <c r="HR71" s="98"/>
      <c r="HS71" s="98"/>
      <c r="HT71" s="98"/>
      <c r="HU71" s="98"/>
      <c r="HV71" s="98"/>
      <c r="HW71" s="98"/>
      <c r="HX71" s="98"/>
      <c r="HY71" s="98"/>
      <c r="HZ71" s="98"/>
      <c r="IA71" s="98"/>
      <c r="IB71" s="98"/>
      <c r="IC71" s="98"/>
      <c r="ID71" s="98"/>
      <c r="IE71" s="98"/>
      <c r="IF71" s="98"/>
      <c r="IG71" s="98"/>
      <c r="IH71" s="98"/>
      <c r="II71" s="98"/>
      <c r="IJ71" s="98"/>
      <c r="IK71" s="98"/>
      <c r="IL71" s="98"/>
      <c r="IM71" s="98"/>
      <c r="IN71" s="98"/>
      <c r="IO71" s="98"/>
      <c r="IP71" s="98"/>
      <c r="IQ71" s="98"/>
      <c r="IR71" s="98"/>
      <c r="IS71" s="98"/>
      <c r="IT71" s="98"/>
      <c r="IU71" s="98"/>
      <c r="IV71" s="98"/>
    </row>
    <row r="72" spans="1:256" s="21" customFormat="1" ht="11.25" customHeight="1">
      <c r="A72" s="101" t="s">
        <v>4</v>
      </c>
      <c r="B72" s="101"/>
      <c r="C72" s="101"/>
      <c r="D72" s="101"/>
      <c r="E72" s="101"/>
      <c r="F72" s="101"/>
      <c r="G72" s="101"/>
      <c r="H72" s="101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  <c r="CG72" s="98"/>
      <c r="CH72" s="98"/>
      <c r="CI72" s="98"/>
      <c r="CJ72" s="98"/>
      <c r="CK72" s="98"/>
      <c r="CL72" s="98"/>
      <c r="CM72" s="98"/>
      <c r="CN72" s="98"/>
      <c r="CO72" s="98"/>
      <c r="CP72" s="98"/>
      <c r="CQ72" s="98"/>
      <c r="CR72" s="98"/>
      <c r="CS72" s="98"/>
      <c r="CT72" s="98"/>
      <c r="CU72" s="98"/>
      <c r="CV72" s="98"/>
      <c r="CW72" s="98"/>
      <c r="CX72" s="98"/>
      <c r="CY72" s="98"/>
      <c r="CZ72" s="98"/>
      <c r="DA72" s="98"/>
      <c r="DB72" s="98"/>
      <c r="DC72" s="98"/>
      <c r="DD72" s="98"/>
      <c r="DE72" s="98"/>
      <c r="DF72" s="98"/>
      <c r="DG72" s="98"/>
      <c r="DH72" s="98"/>
      <c r="DI72" s="98"/>
      <c r="DJ72" s="98"/>
      <c r="DK72" s="98"/>
      <c r="DL72" s="98"/>
      <c r="DM72" s="98"/>
      <c r="DN72" s="98"/>
      <c r="DO72" s="98"/>
      <c r="DP72" s="98"/>
      <c r="DQ72" s="98"/>
      <c r="DR72" s="98"/>
      <c r="DS72" s="98"/>
      <c r="DT72" s="98"/>
      <c r="DU72" s="98"/>
      <c r="DV72" s="98"/>
      <c r="DW72" s="98"/>
      <c r="DX72" s="98"/>
      <c r="DY72" s="98"/>
      <c r="DZ72" s="98"/>
      <c r="EA72" s="98"/>
      <c r="EB72" s="98"/>
      <c r="EC72" s="98"/>
      <c r="ED72" s="98"/>
      <c r="EE72" s="98"/>
      <c r="EF72" s="98"/>
      <c r="EG72" s="98"/>
      <c r="EH72" s="98"/>
      <c r="EI72" s="98"/>
      <c r="EJ72" s="98"/>
      <c r="EK72" s="98"/>
      <c r="EL72" s="98"/>
      <c r="EM72" s="98"/>
      <c r="EN72" s="98"/>
      <c r="EO72" s="98"/>
      <c r="EP72" s="98"/>
      <c r="EQ72" s="98"/>
      <c r="ER72" s="98"/>
      <c r="ES72" s="98"/>
      <c r="ET72" s="98"/>
      <c r="EU72" s="98"/>
      <c r="EV72" s="98"/>
      <c r="EW72" s="98"/>
      <c r="EX72" s="98"/>
      <c r="EY72" s="98"/>
      <c r="EZ72" s="98"/>
      <c r="FA72" s="98"/>
      <c r="FB72" s="98"/>
      <c r="FC72" s="98"/>
      <c r="FD72" s="98"/>
      <c r="FE72" s="98"/>
      <c r="FF72" s="98"/>
      <c r="FG72" s="98"/>
      <c r="FH72" s="98"/>
      <c r="FI72" s="98"/>
      <c r="FJ72" s="98"/>
      <c r="FK72" s="98"/>
      <c r="FL72" s="98"/>
      <c r="FM72" s="98"/>
      <c r="FN72" s="98"/>
      <c r="FO72" s="98"/>
      <c r="FP72" s="98"/>
      <c r="FQ72" s="98"/>
      <c r="FR72" s="98"/>
      <c r="FS72" s="98"/>
      <c r="FT72" s="98"/>
      <c r="FU72" s="98"/>
      <c r="FV72" s="98"/>
      <c r="FW72" s="98"/>
      <c r="FX72" s="98"/>
      <c r="FY72" s="98"/>
      <c r="FZ72" s="98"/>
      <c r="GA72" s="98"/>
      <c r="GB72" s="98"/>
      <c r="GC72" s="98"/>
      <c r="GD72" s="98"/>
      <c r="GE72" s="98"/>
      <c r="GF72" s="98"/>
      <c r="GG72" s="98"/>
      <c r="GH72" s="98"/>
      <c r="GI72" s="98"/>
      <c r="GJ72" s="98"/>
      <c r="GK72" s="98"/>
      <c r="GL72" s="98"/>
      <c r="GM72" s="98"/>
      <c r="GN72" s="98"/>
      <c r="GO72" s="98"/>
      <c r="GP72" s="98"/>
      <c r="GQ72" s="98"/>
      <c r="GR72" s="98"/>
      <c r="GS72" s="98"/>
      <c r="GT72" s="98"/>
      <c r="GU72" s="98"/>
      <c r="GV72" s="98"/>
      <c r="GW72" s="98"/>
      <c r="GX72" s="98"/>
      <c r="GY72" s="98"/>
      <c r="GZ72" s="98"/>
      <c r="HA72" s="98"/>
      <c r="HB72" s="98"/>
      <c r="HC72" s="98"/>
      <c r="HD72" s="98"/>
      <c r="HE72" s="98"/>
      <c r="HF72" s="98"/>
      <c r="HG72" s="98"/>
      <c r="HH72" s="98"/>
      <c r="HI72" s="98"/>
      <c r="HJ72" s="98"/>
      <c r="HK72" s="98"/>
      <c r="HL72" s="98"/>
      <c r="HM72" s="98"/>
      <c r="HN72" s="98"/>
      <c r="HO72" s="98"/>
      <c r="HP72" s="98"/>
      <c r="HQ72" s="98"/>
      <c r="HR72" s="98"/>
      <c r="HS72" s="98"/>
      <c r="HT72" s="98"/>
      <c r="HU72" s="98"/>
      <c r="HV72" s="98"/>
      <c r="HW72" s="98"/>
      <c r="HX72" s="98"/>
      <c r="HY72" s="98"/>
      <c r="HZ72" s="98"/>
      <c r="IA72" s="98"/>
      <c r="IB72" s="98"/>
      <c r="IC72" s="98"/>
      <c r="ID72" s="98"/>
      <c r="IE72" s="98"/>
      <c r="IF72" s="98"/>
      <c r="IG72" s="98"/>
      <c r="IH72" s="98"/>
      <c r="II72" s="98"/>
      <c r="IJ72" s="98"/>
      <c r="IK72" s="98"/>
      <c r="IL72" s="98"/>
      <c r="IM72" s="98"/>
      <c r="IN72" s="98"/>
      <c r="IO72" s="98"/>
      <c r="IP72" s="98"/>
      <c r="IQ72" s="98"/>
      <c r="IR72" s="98"/>
      <c r="IS72" s="98"/>
      <c r="IT72" s="98"/>
      <c r="IU72" s="98"/>
      <c r="IV72" s="98"/>
    </row>
    <row r="73" spans="1:256" s="21" customFormat="1" ht="11.25" customHeight="1">
      <c r="A73" s="101"/>
      <c r="B73" s="101"/>
      <c r="C73" s="101"/>
      <c r="D73" s="101"/>
      <c r="E73" s="101"/>
      <c r="F73" s="101"/>
      <c r="G73" s="101"/>
      <c r="H73" s="101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  <c r="BM73" s="98"/>
      <c r="BN73" s="98"/>
      <c r="BO73" s="98"/>
      <c r="BP73" s="98"/>
      <c r="BQ73" s="98"/>
      <c r="BR73" s="98"/>
      <c r="BS73" s="98"/>
      <c r="BT73" s="98"/>
      <c r="BU73" s="98"/>
      <c r="BV73" s="98"/>
      <c r="BW73" s="98"/>
      <c r="BX73" s="98"/>
      <c r="BY73" s="98"/>
      <c r="BZ73" s="98"/>
      <c r="CA73" s="98"/>
      <c r="CB73" s="98"/>
      <c r="CC73" s="98"/>
      <c r="CD73" s="98"/>
      <c r="CE73" s="98"/>
      <c r="CF73" s="98"/>
      <c r="CG73" s="98"/>
      <c r="CH73" s="98"/>
      <c r="CI73" s="98"/>
      <c r="CJ73" s="98"/>
      <c r="CK73" s="98"/>
      <c r="CL73" s="98"/>
      <c r="CM73" s="98"/>
      <c r="CN73" s="98"/>
      <c r="CO73" s="98"/>
      <c r="CP73" s="98"/>
      <c r="CQ73" s="98"/>
      <c r="CR73" s="98"/>
      <c r="CS73" s="98"/>
      <c r="CT73" s="98"/>
      <c r="CU73" s="98"/>
      <c r="CV73" s="98"/>
      <c r="CW73" s="98"/>
      <c r="CX73" s="98"/>
      <c r="CY73" s="98"/>
      <c r="CZ73" s="98"/>
      <c r="DA73" s="98"/>
      <c r="DB73" s="98"/>
      <c r="DC73" s="98"/>
      <c r="DD73" s="98"/>
      <c r="DE73" s="98"/>
      <c r="DF73" s="98"/>
      <c r="DG73" s="98"/>
      <c r="DH73" s="98"/>
      <c r="DI73" s="98"/>
      <c r="DJ73" s="98"/>
      <c r="DK73" s="98"/>
      <c r="DL73" s="98"/>
      <c r="DM73" s="98"/>
      <c r="DN73" s="98"/>
      <c r="DO73" s="98"/>
      <c r="DP73" s="98"/>
      <c r="DQ73" s="98"/>
      <c r="DR73" s="98"/>
      <c r="DS73" s="98"/>
      <c r="DT73" s="98"/>
      <c r="DU73" s="98"/>
      <c r="DV73" s="98"/>
      <c r="DW73" s="98"/>
      <c r="DX73" s="98"/>
      <c r="DY73" s="98"/>
      <c r="DZ73" s="98"/>
      <c r="EA73" s="98"/>
      <c r="EB73" s="98"/>
      <c r="EC73" s="98"/>
      <c r="ED73" s="98"/>
      <c r="EE73" s="98"/>
      <c r="EF73" s="98"/>
      <c r="EG73" s="98"/>
      <c r="EH73" s="98"/>
      <c r="EI73" s="98"/>
      <c r="EJ73" s="98"/>
      <c r="EK73" s="98"/>
      <c r="EL73" s="98"/>
      <c r="EM73" s="98"/>
      <c r="EN73" s="98"/>
      <c r="EO73" s="98"/>
      <c r="EP73" s="98"/>
      <c r="EQ73" s="98"/>
      <c r="ER73" s="98"/>
      <c r="ES73" s="98"/>
      <c r="ET73" s="98"/>
      <c r="EU73" s="98"/>
      <c r="EV73" s="98"/>
      <c r="EW73" s="98"/>
      <c r="EX73" s="98"/>
      <c r="EY73" s="98"/>
      <c r="EZ73" s="98"/>
      <c r="FA73" s="98"/>
      <c r="FB73" s="98"/>
      <c r="FC73" s="98"/>
      <c r="FD73" s="98"/>
      <c r="FE73" s="98"/>
      <c r="FF73" s="98"/>
      <c r="FG73" s="98"/>
      <c r="FH73" s="98"/>
      <c r="FI73" s="98"/>
      <c r="FJ73" s="98"/>
      <c r="FK73" s="98"/>
      <c r="FL73" s="98"/>
      <c r="FM73" s="98"/>
      <c r="FN73" s="98"/>
      <c r="FO73" s="98"/>
      <c r="FP73" s="98"/>
      <c r="FQ73" s="98"/>
      <c r="FR73" s="98"/>
      <c r="FS73" s="98"/>
      <c r="FT73" s="98"/>
      <c r="FU73" s="98"/>
      <c r="FV73" s="98"/>
      <c r="FW73" s="98"/>
      <c r="FX73" s="98"/>
      <c r="FY73" s="98"/>
      <c r="FZ73" s="98"/>
      <c r="GA73" s="98"/>
      <c r="GB73" s="98"/>
      <c r="GC73" s="98"/>
      <c r="GD73" s="98"/>
      <c r="GE73" s="98"/>
      <c r="GF73" s="98"/>
      <c r="GG73" s="98"/>
      <c r="GH73" s="98"/>
      <c r="GI73" s="98"/>
      <c r="GJ73" s="98"/>
      <c r="GK73" s="98"/>
      <c r="GL73" s="98"/>
      <c r="GM73" s="98"/>
      <c r="GN73" s="98"/>
      <c r="GO73" s="98"/>
      <c r="GP73" s="98"/>
      <c r="GQ73" s="98"/>
      <c r="GR73" s="98"/>
      <c r="GS73" s="98"/>
      <c r="GT73" s="98"/>
      <c r="GU73" s="98"/>
      <c r="GV73" s="98"/>
      <c r="GW73" s="98"/>
      <c r="GX73" s="98"/>
      <c r="GY73" s="98"/>
      <c r="GZ73" s="98"/>
      <c r="HA73" s="98"/>
      <c r="HB73" s="98"/>
      <c r="HC73" s="98"/>
      <c r="HD73" s="98"/>
      <c r="HE73" s="98"/>
      <c r="HF73" s="98"/>
      <c r="HG73" s="98"/>
      <c r="HH73" s="98"/>
      <c r="HI73" s="98"/>
      <c r="HJ73" s="98"/>
      <c r="HK73" s="98"/>
      <c r="HL73" s="98"/>
      <c r="HM73" s="98"/>
      <c r="HN73" s="98"/>
      <c r="HO73" s="98"/>
      <c r="HP73" s="98"/>
      <c r="HQ73" s="98"/>
      <c r="HR73" s="98"/>
      <c r="HS73" s="98"/>
      <c r="HT73" s="98"/>
      <c r="HU73" s="98"/>
      <c r="HV73" s="98"/>
      <c r="HW73" s="98"/>
      <c r="HX73" s="98"/>
      <c r="HY73" s="98"/>
      <c r="HZ73" s="98"/>
      <c r="IA73" s="98"/>
      <c r="IB73" s="98"/>
      <c r="IC73" s="98"/>
      <c r="ID73" s="98"/>
      <c r="IE73" s="98"/>
      <c r="IF73" s="98"/>
      <c r="IG73" s="98"/>
      <c r="IH73" s="98"/>
      <c r="II73" s="98"/>
      <c r="IJ73" s="98"/>
      <c r="IK73" s="98"/>
      <c r="IL73" s="98"/>
      <c r="IM73" s="98"/>
      <c r="IN73" s="98"/>
      <c r="IO73" s="98"/>
      <c r="IP73" s="98"/>
      <c r="IQ73" s="98"/>
      <c r="IR73" s="98"/>
      <c r="IS73" s="98"/>
      <c r="IT73" s="98"/>
      <c r="IU73" s="98"/>
      <c r="IV73" s="98"/>
    </row>
    <row r="74" spans="1:256" s="21" customFormat="1" ht="11.25" customHeight="1">
      <c r="A74" s="101" t="s">
        <v>256</v>
      </c>
      <c r="B74" s="101"/>
      <c r="C74" s="101"/>
      <c r="D74" s="101"/>
      <c r="E74" s="101"/>
      <c r="F74" s="101"/>
      <c r="G74" s="101"/>
      <c r="H74" s="101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  <c r="BS74" s="98"/>
      <c r="BT74" s="98"/>
      <c r="BU74" s="98"/>
      <c r="BV74" s="98"/>
      <c r="BW74" s="98"/>
      <c r="BX74" s="98"/>
      <c r="BY74" s="98"/>
      <c r="BZ74" s="98"/>
      <c r="CA74" s="98"/>
      <c r="CB74" s="98"/>
      <c r="CC74" s="98"/>
      <c r="CD74" s="98"/>
      <c r="CE74" s="98"/>
      <c r="CF74" s="98"/>
      <c r="CG74" s="98"/>
      <c r="CH74" s="98"/>
      <c r="CI74" s="98"/>
      <c r="CJ74" s="98"/>
      <c r="CK74" s="98"/>
      <c r="CL74" s="98"/>
      <c r="CM74" s="98"/>
      <c r="CN74" s="98"/>
      <c r="CO74" s="98"/>
      <c r="CP74" s="98"/>
      <c r="CQ74" s="98"/>
      <c r="CR74" s="98"/>
      <c r="CS74" s="98"/>
      <c r="CT74" s="98"/>
      <c r="CU74" s="98"/>
      <c r="CV74" s="98"/>
      <c r="CW74" s="98"/>
      <c r="CX74" s="98"/>
      <c r="CY74" s="98"/>
      <c r="CZ74" s="98"/>
      <c r="DA74" s="98"/>
      <c r="DB74" s="98"/>
      <c r="DC74" s="98"/>
      <c r="DD74" s="98"/>
      <c r="DE74" s="98"/>
      <c r="DF74" s="98"/>
      <c r="DG74" s="98"/>
      <c r="DH74" s="98"/>
      <c r="DI74" s="98"/>
      <c r="DJ74" s="98"/>
      <c r="DK74" s="98"/>
      <c r="DL74" s="98"/>
      <c r="DM74" s="98"/>
      <c r="DN74" s="98"/>
      <c r="DO74" s="98"/>
      <c r="DP74" s="98"/>
      <c r="DQ74" s="98"/>
      <c r="DR74" s="98"/>
      <c r="DS74" s="98"/>
      <c r="DT74" s="98"/>
      <c r="DU74" s="98"/>
      <c r="DV74" s="98"/>
      <c r="DW74" s="98"/>
      <c r="DX74" s="98"/>
      <c r="DY74" s="98"/>
      <c r="DZ74" s="98"/>
      <c r="EA74" s="98"/>
      <c r="EB74" s="98"/>
      <c r="EC74" s="98"/>
      <c r="ED74" s="98"/>
      <c r="EE74" s="98"/>
      <c r="EF74" s="98"/>
      <c r="EG74" s="98"/>
      <c r="EH74" s="98"/>
      <c r="EI74" s="98"/>
      <c r="EJ74" s="98"/>
      <c r="EK74" s="98"/>
      <c r="EL74" s="98"/>
      <c r="EM74" s="98"/>
      <c r="EN74" s="98"/>
      <c r="EO74" s="98"/>
      <c r="EP74" s="98"/>
      <c r="EQ74" s="98"/>
      <c r="ER74" s="98"/>
      <c r="ES74" s="98"/>
      <c r="ET74" s="98"/>
      <c r="EU74" s="98"/>
      <c r="EV74" s="98"/>
      <c r="EW74" s="98"/>
      <c r="EX74" s="98"/>
      <c r="EY74" s="98"/>
      <c r="EZ74" s="98"/>
      <c r="FA74" s="98"/>
      <c r="FB74" s="98"/>
      <c r="FC74" s="98"/>
      <c r="FD74" s="98"/>
      <c r="FE74" s="98"/>
      <c r="FF74" s="98"/>
      <c r="FG74" s="98"/>
      <c r="FH74" s="98"/>
      <c r="FI74" s="98"/>
      <c r="FJ74" s="98"/>
      <c r="FK74" s="98"/>
      <c r="FL74" s="98"/>
      <c r="FM74" s="98"/>
      <c r="FN74" s="98"/>
      <c r="FO74" s="98"/>
      <c r="FP74" s="98"/>
      <c r="FQ74" s="98"/>
      <c r="FR74" s="98"/>
      <c r="FS74" s="98"/>
      <c r="FT74" s="98"/>
      <c r="FU74" s="98"/>
      <c r="FV74" s="98"/>
      <c r="FW74" s="98"/>
      <c r="FX74" s="98"/>
      <c r="FY74" s="98"/>
      <c r="FZ74" s="98"/>
      <c r="GA74" s="98"/>
      <c r="GB74" s="98"/>
      <c r="GC74" s="98"/>
      <c r="GD74" s="98"/>
      <c r="GE74" s="98"/>
      <c r="GF74" s="98"/>
      <c r="GG74" s="98"/>
      <c r="GH74" s="98"/>
      <c r="GI74" s="98"/>
      <c r="GJ74" s="98"/>
      <c r="GK74" s="98"/>
      <c r="GL74" s="98"/>
      <c r="GM74" s="98"/>
      <c r="GN74" s="98"/>
      <c r="GO74" s="98"/>
      <c r="GP74" s="98"/>
      <c r="GQ74" s="98"/>
      <c r="GR74" s="98"/>
      <c r="GS74" s="98"/>
      <c r="GT74" s="98"/>
      <c r="GU74" s="98"/>
      <c r="GV74" s="98"/>
      <c r="GW74" s="98"/>
      <c r="GX74" s="98"/>
      <c r="GY74" s="98"/>
      <c r="GZ74" s="98"/>
      <c r="HA74" s="98"/>
      <c r="HB74" s="98"/>
      <c r="HC74" s="98"/>
      <c r="HD74" s="98"/>
      <c r="HE74" s="98"/>
      <c r="HF74" s="98"/>
      <c r="HG74" s="98"/>
      <c r="HH74" s="98"/>
      <c r="HI74" s="98"/>
      <c r="HJ74" s="98"/>
      <c r="HK74" s="98"/>
      <c r="HL74" s="98"/>
      <c r="HM74" s="98"/>
      <c r="HN74" s="98"/>
      <c r="HO74" s="98"/>
      <c r="HP74" s="98"/>
      <c r="HQ74" s="98"/>
      <c r="HR74" s="98"/>
      <c r="HS74" s="98"/>
      <c r="HT74" s="98"/>
      <c r="HU74" s="98"/>
      <c r="HV74" s="98"/>
      <c r="HW74" s="98"/>
      <c r="HX74" s="98"/>
      <c r="HY74" s="98"/>
      <c r="HZ74" s="98"/>
      <c r="IA74" s="98"/>
      <c r="IB74" s="98"/>
      <c r="IC74" s="98"/>
      <c r="ID74" s="98"/>
      <c r="IE74" s="98"/>
      <c r="IF74" s="98"/>
      <c r="IG74" s="98"/>
      <c r="IH74" s="98"/>
      <c r="II74" s="98"/>
      <c r="IJ74" s="98"/>
      <c r="IK74" s="98"/>
      <c r="IL74" s="98"/>
      <c r="IM74" s="98"/>
      <c r="IN74" s="98"/>
      <c r="IO74" s="98"/>
      <c r="IP74" s="98"/>
      <c r="IQ74" s="98"/>
      <c r="IR74" s="98"/>
      <c r="IS74" s="98"/>
      <c r="IT74" s="98"/>
      <c r="IU74" s="98"/>
      <c r="IV74" s="98"/>
    </row>
    <row r="75" spans="1:256" s="21" customFormat="1" ht="11.25" customHeight="1">
      <c r="A75" s="101">
        <v>1798596.46</v>
      </c>
      <c r="B75" s="101"/>
      <c r="C75" s="101"/>
      <c r="D75" s="101"/>
      <c r="E75" s="101"/>
      <c r="F75" s="101"/>
      <c r="G75" s="101"/>
      <c r="H75" s="101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98"/>
      <c r="BU75" s="98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  <c r="CG75" s="98"/>
      <c r="CH75" s="98"/>
      <c r="CI75" s="98"/>
      <c r="CJ75" s="98"/>
      <c r="CK75" s="98"/>
      <c r="CL75" s="98"/>
      <c r="CM75" s="98"/>
      <c r="CN75" s="98"/>
      <c r="CO75" s="98"/>
      <c r="CP75" s="98"/>
      <c r="CQ75" s="98"/>
      <c r="CR75" s="98"/>
      <c r="CS75" s="98"/>
      <c r="CT75" s="98"/>
      <c r="CU75" s="98"/>
      <c r="CV75" s="98"/>
      <c r="CW75" s="98"/>
      <c r="CX75" s="98"/>
      <c r="CY75" s="98"/>
      <c r="CZ75" s="98"/>
      <c r="DA75" s="98"/>
      <c r="DB75" s="98"/>
      <c r="DC75" s="98"/>
      <c r="DD75" s="98"/>
      <c r="DE75" s="98"/>
      <c r="DF75" s="98"/>
      <c r="DG75" s="98"/>
      <c r="DH75" s="98"/>
      <c r="DI75" s="98"/>
      <c r="DJ75" s="98"/>
      <c r="DK75" s="98"/>
      <c r="DL75" s="98"/>
      <c r="DM75" s="98"/>
      <c r="DN75" s="98"/>
      <c r="DO75" s="98"/>
      <c r="DP75" s="98"/>
      <c r="DQ75" s="98"/>
      <c r="DR75" s="98"/>
      <c r="DS75" s="98"/>
      <c r="DT75" s="98"/>
      <c r="DU75" s="98"/>
      <c r="DV75" s="98"/>
      <c r="DW75" s="98"/>
      <c r="DX75" s="98"/>
      <c r="DY75" s="98"/>
      <c r="DZ75" s="98"/>
      <c r="EA75" s="98"/>
      <c r="EB75" s="98"/>
      <c r="EC75" s="98"/>
      <c r="ED75" s="98"/>
      <c r="EE75" s="98"/>
      <c r="EF75" s="98"/>
      <c r="EG75" s="98"/>
      <c r="EH75" s="98"/>
      <c r="EI75" s="98"/>
      <c r="EJ75" s="98"/>
      <c r="EK75" s="98"/>
      <c r="EL75" s="98"/>
      <c r="EM75" s="98"/>
      <c r="EN75" s="98"/>
      <c r="EO75" s="98"/>
      <c r="EP75" s="98"/>
      <c r="EQ75" s="98"/>
      <c r="ER75" s="98"/>
      <c r="ES75" s="98"/>
      <c r="ET75" s="98"/>
      <c r="EU75" s="98"/>
      <c r="EV75" s="98"/>
      <c r="EW75" s="98"/>
      <c r="EX75" s="98"/>
      <c r="EY75" s="98"/>
      <c r="EZ75" s="98"/>
      <c r="FA75" s="98"/>
      <c r="FB75" s="98"/>
      <c r="FC75" s="98"/>
      <c r="FD75" s="98"/>
      <c r="FE75" s="98"/>
      <c r="FF75" s="98"/>
      <c r="FG75" s="98"/>
      <c r="FH75" s="98"/>
      <c r="FI75" s="98"/>
      <c r="FJ75" s="98"/>
      <c r="FK75" s="98"/>
      <c r="FL75" s="98"/>
      <c r="FM75" s="98"/>
      <c r="FN75" s="98"/>
      <c r="FO75" s="98"/>
      <c r="FP75" s="98"/>
      <c r="FQ75" s="98"/>
      <c r="FR75" s="98"/>
      <c r="FS75" s="98"/>
      <c r="FT75" s="98"/>
      <c r="FU75" s="98"/>
      <c r="FV75" s="98"/>
      <c r="FW75" s="98"/>
      <c r="FX75" s="98"/>
      <c r="FY75" s="98"/>
      <c r="FZ75" s="98"/>
      <c r="GA75" s="98"/>
      <c r="GB75" s="98"/>
      <c r="GC75" s="98"/>
      <c r="GD75" s="98"/>
      <c r="GE75" s="98"/>
      <c r="GF75" s="98"/>
      <c r="GG75" s="98"/>
      <c r="GH75" s="98"/>
      <c r="GI75" s="98"/>
      <c r="GJ75" s="98"/>
      <c r="GK75" s="98"/>
      <c r="GL75" s="98"/>
      <c r="GM75" s="98"/>
      <c r="GN75" s="98"/>
      <c r="GO75" s="98"/>
      <c r="GP75" s="98"/>
      <c r="GQ75" s="98"/>
      <c r="GR75" s="98"/>
      <c r="GS75" s="98"/>
      <c r="GT75" s="98"/>
      <c r="GU75" s="98"/>
      <c r="GV75" s="98"/>
      <c r="GW75" s="98"/>
      <c r="GX75" s="98"/>
      <c r="GY75" s="98"/>
      <c r="GZ75" s="98"/>
      <c r="HA75" s="98"/>
      <c r="HB75" s="98"/>
      <c r="HC75" s="98"/>
      <c r="HD75" s="98"/>
      <c r="HE75" s="98"/>
      <c r="HF75" s="98"/>
      <c r="HG75" s="98"/>
      <c r="HH75" s="98"/>
      <c r="HI75" s="98"/>
      <c r="HJ75" s="98"/>
      <c r="HK75" s="98"/>
      <c r="HL75" s="98"/>
      <c r="HM75" s="98"/>
      <c r="HN75" s="98"/>
      <c r="HO75" s="98"/>
      <c r="HP75" s="98"/>
      <c r="HQ75" s="98"/>
      <c r="HR75" s="98"/>
      <c r="HS75" s="98"/>
      <c r="HT75" s="98"/>
      <c r="HU75" s="98"/>
      <c r="HV75" s="98"/>
      <c r="HW75" s="98"/>
      <c r="HX75" s="98"/>
      <c r="HY75" s="98"/>
      <c r="HZ75" s="98"/>
      <c r="IA75" s="98"/>
      <c r="IB75" s="98"/>
      <c r="IC75" s="98"/>
      <c r="ID75" s="98"/>
      <c r="IE75" s="98"/>
      <c r="IF75" s="98"/>
      <c r="IG75" s="98"/>
      <c r="IH75" s="98"/>
      <c r="II75" s="98"/>
      <c r="IJ75" s="98"/>
      <c r="IK75" s="98"/>
      <c r="IL75" s="98"/>
      <c r="IM75" s="98"/>
      <c r="IN75" s="98"/>
      <c r="IO75" s="98"/>
      <c r="IP75" s="98"/>
      <c r="IQ75" s="98"/>
      <c r="IR75" s="98"/>
      <c r="IS75" s="98"/>
      <c r="IT75" s="98"/>
      <c r="IU75" s="98"/>
      <c r="IV75" s="98"/>
    </row>
    <row r="76" spans="1:256" s="21" customFormat="1" ht="11.25" customHeight="1">
      <c r="A76" s="101"/>
      <c r="B76" s="101"/>
      <c r="C76" s="101"/>
      <c r="D76" s="101"/>
      <c r="E76" s="101"/>
      <c r="F76" s="101"/>
      <c r="G76" s="101"/>
      <c r="H76" s="101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8"/>
      <c r="DK76" s="98"/>
      <c r="DL76" s="98"/>
      <c r="DM76" s="98"/>
      <c r="DN76" s="98"/>
      <c r="DO76" s="98"/>
      <c r="DP76" s="98"/>
      <c r="DQ76" s="98"/>
      <c r="DR76" s="98"/>
      <c r="DS76" s="98"/>
      <c r="DT76" s="98"/>
      <c r="DU76" s="98"/>
      <c r="DV76" s="98"/>
      <c r="DW76" s="98"/>
      <c r="DX76" s="98"/>
      <c r="DY76" s="98"/>
      <c r="DZ76" s="98"/>
      <c r="EA76" s="98"/>
      <c r="EB76" s="98"/>
      <c r="EC76" s="98"/>
      <c r="ED76" s="98"/>
      <c r="EE76" s="98"/>
      <c r="EF76" s="98"/>
      <c r="EG76" s="98"/>
      <c r="EH76" s="98"/>
      <c r="EI76" s="98"/>
      <c r="EJ76" s="98"/>
      <c r="EK76" s="98"/>
      <c r="EL76" s="98"/>
      <c r="EM76" s="98"/>
      <c r="EN76" s="98"/>
      <c r="EO76" s="98"/>
      <c r="EP76" s="98"/>
      <c r="EQ76" s="98"/>
      <c r="ER76" s="98"/>
      <c r="ES76" s="98"/>
      <c r="ET76" s="98"/>
      <c r="EU76" s="98"/>
      <c r="EV76" s="98"/>
      <c r="EW76" s="98"/>
      <c r="EX76" s="98"/>
      <c r="EY76" s="98"/>
      <c r="EZ76" s="98"/>
      <c r="FA76" s="98"/>
      <c r="FB76" s="98"/>
      <c r="FC76" s="98"/>
      <c r="FD76" s="98"/>
      <c r="FE76" s="98"/>
      <c r="FF76" s="98"/>
      <c r="FG76" s="98"/>
      <c r="FH76" s="98"/>
      <c r="FI76" s="98"/>
      <c r="FJ76" s="98"/>
      <c r="FK76" s="98"/>
      <c r="FL76" s="98"/>
      <c r="FM76" s="98"/>
      <c r="FN76" s="98"/>
      <c r="FO76" s="98"/>
      <c r="FP76" s="98"/>
      <c r="FQ76" s="98"/>
      <c r="FR76" s="98"/>
      <c r="FS76" s="98"/>
      <c r="FT76" s="98"/>
      <c r="FU76" s="98"/>
      <c r="FV76" s="98"/>
      <c r="FW76" s="98"/>
      <c r="FX76" s="98"/>
      <c r="FY76" s="98"/>
      <c r="FZ76" s="98"/>
      <c r="GA76" s="98"/>
      <c r="GB76" s="98"/>
      <c r="GC76" s="98"/>
      <c r="GD76" s="98"/>
      <c r="GE76" s="98"/>
      <c r="GF76" s="98"/>
      <c r="GG76" s="98"/>
      <c r="GH76" s="98"/>
      <c r="GI76" s="98"/>
      <c r="GJ76" s="98"/>
      <c r="GK76" s="98"/>
      <c r="GL76" s="98"/>
      <c r="GM76" s="98"/>
      <c r="GN76" s="98"/>
      <c r="GO76" s="98"/>
      <c r="GP76" s="98"/>
      <c r="GQ76" s="98"/>
      <c r="GR76" s="98"/>
      <c r="GS76" s="98"/>
      <c r="GT76" s="98"/>
      <c r="GU76" s="98"/>
      <c r="GV76" s="98"/>
      <c r="GW76" s="98"/>
      <c r="GX76" s="98"/>
      <c r="GY76" s="98"/>
      <c r="GZ76" s="98"/>
      <c r="HA76" s="98"/>
      <c r="HB76" s="98"/>
      <c r="HC76" s="98"/>
      <c r="HD76" s="98"/>
      <c r="HE76" s="98"/>
      <c r="HF76" s="98"/>
      <c r="HG76" s="98"/>
      <c r="HH76" s="98"/>
      <c r="HI76" s="98"/>
      <c r="HJ76" s="98"/>
      <c r="HK76" s="98"/>
      <c r="HL76" s="98"/>
      <c r="HM76" s="98"/>
      <c r="HN76" s="98"/>
      <c r="HO76" s="98"/>
      <c r="HP76" s="98"/>
      <c r="HQ76" s="98"/>
      <c r="HR76" s="98"/>
      <c r="HS76" s="98"/>
      <c r="HT76" s="98"/>
      <c r="HU76" s="98"/>
      <c r="HV76" s="98"/>
      <c r="HW76" s="98"/>
      <c r="HX76" s="98"/>
      <c r="HY76" s="98"/>
      <c r="HZ76" s="98"/>
      <c r="IA76" s="98"/>
      <c r="IB76" s="98"/>
      <c r="IC76" s="98"/>
      <c r="ID76" s="98"/>
      <c r="IE76" s="98"/>
      <c r="IF76" s="98"/>
      <c r="IG76" s="98"/>
      <c r="IH76" s="98"/>
      <c r="II76" s="98"/>
      <c r="IJ76" s="98"/>
      <c r="IK76" s="98"/>
      <c r="IL76" s="98"/>
      <c r="IM76" s="98"/>
      <c r="IN76" s="98"/>
      <c r="IO76" s="98"/>
      <c r="IP76" s="98"/>
      <c r="IQ76" s="98"/>
      <c r="IR76" s="98"/>
      <c r="IS76" s="98"/>
      <c r="IT76" s="98"/>
      <c r="IU76" s="98"/>
      <c r="IV76" s="98"/>
    </row>
    <row r="77" spans="1:8" ht="11.25" customHeight="1">
      <c r="A77" s="98"/>
      <c r="B77" s="98"/>
      <c r="C77" s="98"/>
      <c r="D77" s="98"/>
      <c r="E77" s="98"/>
      <c r="F77" s="98"/>
      <c r="G77" s="98"/>
      <c r="H77" s="98"/>
    </row>
    <row r="78" spans="1:8" ht="11.25" customHeight="1">
      <c r="A78" s="98"/>
      <c r="B78" s="98"/>
      <c r="C78" s="98"/>
      <c r="D78" s="98"/>
      <c r="E78" s="98"/>
      <c r="F78" s="98"/>
      <c r="G78" s="98"/>
      <c r="H78" s="98"/>
    </row>
    <row r="79" spans="1:8" ht="11.25" customHeight="1">
      <c r="A79" s="98"/>
      <c r="B79" s="98"/>
      <c r="C79" s="98"/>
      <c r="D79" s="98"/>
      <c r="E79" s="98"/>
      <c r="F79" s="98"/>
      <c r="G79" s="98"/>
      <c r="H79" s="98"/>
    </row>
    <row r="80" spans="1:8" ht="11.25" customHeight="1">
      <c r="A80" s="97"/>
      <c r="B80" s="97"/>
      <c r="C80" s="97"/>
      <c r="D80" s="97"/>
      <c r="E80" s="97"/>
      <c r="F80" s="97"/>
      <c r="G80" s="97"/>
      <c r="H80" s="97"/>
    </row>
  </sheetData>
  <sheetProtection/>
  <mergeCells count="801">
    <mergeCell ref="IG50:IN50"/>
    <mergeCell ref="IO50:IV50"/>
    <mergeCell ref="GS50:GZ50"/>
    <mergeCell ref="HA50:HH50"/>
    <mergeCell ref="HI50:HP50"/>
    <mergeCell ref="HQ50:HX50"/>
    <mergeCell ref="GK50:GR50"/>
    <mergeCell ref="EG50:EN50"/>
    <mergeCell ref="EO50:EV50"/>
    <mergeCell ref="EW50:FD50"/>
    <mergeCell ref="FE50:FL50"/>
    <mergeCell ref="HY50:IF50"/>
    <mergeCell ref="CC50:CJ50"/>
    <mergeCell ref="CK50:CR50"/>
    <mergeCell ref="CS50:CZ50"/>
    <mergeCell ref="FM50:FT50"/>
    <mergeCell ref="FU50:GB50"/>
    <mergeCell ref="GC50:GJ50"/>
    <mergeCell ref="IO76:IV76"/>
    <mergeCell ref="Y50:AF50"/>
    <mergeCell ref="AG50:AN50"/>
    <mergeCell ref="AO50:AV50"/>
    <mergeCell ref="AW50:BD50"/>
    <mergeCell ref="DA50:DH50"/>
    <mergeCell ref="DI50:DP50"/>
    <mergeCell ref="DQ50:DX50"/>
    <mergeCell ref="DY50:EF50"/>
    <mergeCell ref="BU50:CB50"/>
    <mergeCell ref="HI76:HP76"/>
    <mergeCell ref="HQ76:HX76"/>
    <mergeCell ref="HY76:IF76"/>
    <mergeCell ref="IG76:IN76"/>
    <mergeCell ref="GC76:GJ76"/>
    <mergeCell ref="GK76:GR76"/>
    <mergeCell ref="GS76:GZ76"/>
    <mergeCell ref="HA76:HH76"/>
    <mergeCell ref="EW76:FD76"/>
    <mergeCell ref="FE76:FL76"/>
    <mergeCell ref="FM76:FT76"/>
    <mergeCell ref="FU76:GB76"/>
    <mergeCell ref="DQ76:DX76"/>
    <mergeCell ref="DY76:EF76"/>
    <mergeCell ref="EG76:EN76"/>
    <mergeCell ref="EO76:EV76"/>
    <mergeCell ref="CK76:CR76"/>
    <mergeCell ref="CS76:CZ76"/>
    <mergeCell ref="DA76:DH76"/>
    <mergeCell ref="DI76:DP76"/>
    <mergeCell ref="BE76:BL76"/>
    <mergeCell ref="BM76:BT76"/>
    <mergeCell ref="BU76:CB76"/>
    <mergeCell ref="CC76:CJ76"/>
    <mergeCell ref="HY75:IF75"/>
    <mergeCell ref="IG75:IN75"/>
    <mergeCell ref="IO75:IV75"/>
    <mergeCell ref="A76:H76"/>
    <mergeCell ref="I76:P76"/>
    <mergeCell ref="Q76:X76"/>
    <mergeCell ref="Y76:AF76"/>
    <mergeCell ref="AG76:AN76"/>
    <mergeCell ref="AO76:AV76"/>
    <mergeCell ref="AW76:BD76"/>
    <mergeCell ref="GS75:GZ75"/>
    <mergeCell ref="HA75:HH75"/>
    <mergeCell ref="HI75:HP75"/>
    <mergeCell ref="HQ75:HX75"/>
    <mergeCell ref="FM75:FT75"/>
    <mergeCell ref="FU75:GB75"/>
    <mergeCell ref="GC75:GJ75"/>
    <mergeCell ref="GK75:GR75"/>
    <mergeCell ref="EG75:EN75"/>
    <mergeCell ref="EO75:EV75"/>
    <mergeCell ref="EW75:FD75"/>
    <mergeCell ref="FE75:FL75"/>
    <mergeCell ref="DA75:DH75"/>
    <mergeCell ref="DI75:DP75"/>
    <mergeCell ref="DQ75:DX75"/>
    <mergeCell ref="DY75:EF75"/>
    <mergeCell ref="BU75:CB75"/>
    <mergeCell ref="CC75:CJ75"/>
    <mergeCell ref="CK75:CR75"/>
    <mergeCell ref="CS75:CZ75"/>
    <mergeCell ref="IO74:IV74"/>
    <mergeCell ref="A75:H75"/>
    <mergeCell ref="I75:P75"/>
    <mergeCell ref="Q75:X75"/>
    <mergeCell ref="Y75:AF75"/>
    <mergeCell ref="AG75:AN75"/>
    <mergeCell ref="AO75:AV75"/>
    <mergeCell ref="AW75:BD75"/>
    <mergeCell ref="BE75:BL75"/>
    <mergeCell ref="BM75:BT75"/>
    <mergeCell ref="HI74:HP74"/>
    <mergeCell ref="HQ74:HX74"/>
    <mergeCell ref="EW74:FD74"/>
    <mergeCell ref="FE74:FL74"/>
    <mergeCell ref="FM74:FT74"/>
    <mergeCell ref="FU74:GB74"/>
    <mergeCell ref="HY74:IF74"/>
    <mergeCell ref="IG74:IN74"/>
    <mergeCell ref="GC74:GJ74"/>
    <mergeCell ref="GK74:GR74"/>
    <mergeCell ref="GS74:GZ74"/>
    <mergeCell ref="HA74:HH74"/>
    <mergeCell ref="DQ74:DX74"/>
    <mergeCell ref="DY74:EF74"/>
    <mergeCell ref="EG74:EN74"/>
    <mergeCell ref="EO74:EV74"/>
    <mergeCell ref="CK74:CR74"/>
    <mergeCell ref="CS74:CZ74"/>
    <mergeCell ref="DA74:DH74"/>
    <mergeCell ref="DI74:DP74"/>
    <mergeCell ref="BE74:BL74"/>
    <mergeCell ref="BM74:BT74"/>
    <mergeCell ref="BU74:CB74"/>
    <mergeCell ref="CC74:CJ74"/>
    <mergeCell ref="HY73:IF73"/>
    <mergeCell ref="IG73:IN73"/>
    <mergeCell ref="HI73:HP73"/>
    <mergeCell ref="HQ73:HX73"/>
    <mergeCell ref="FM73:FT73"/>
    <mergeCell ref="FU73:GB73"/>
    <mergeCell ref="IO73:IV73"/>
    <mergeCell ref="A74:H74"/>
    <mergeCell ref="I74:P74"/>
    <mergeCell ref="Q74:X74"/>
    <mergeCell ref="Y74:AF74"/>
    <mergeCell ref="AG74:AN74"/>
    <mergeCell ref="AO74:AV74"/>
    <mergeCell ref="AW74:BD74"/>
    <mergeCell ref="GS73:GZ73"/>
    <mergeCell ref="HA73:HH73"/>
    <mergeCell ref="GC73:GJ73"/>
    <mergeCell ref="GK73:GR73"/>
    <mergeCell ref="EG73:EN73"/>
    <mergeCell ref="EO73:EV73"/>
    <mergeCell ref="EW73:FD73"/>
    <mergeCell ref="FE73:FL73"/>
    <mergeCell ref="DA73:DH73"/>
    <mergeCell ref="DI73:DP73"/>
    <mergeCell ref="DQ73:DX73"/>
    <mergeCell ref="DY73:EF73"/>
    <mergeCell ref="BU73:CB73"/>
    <mergeCell ref="CC73:CJ73"/>
    <mergeCell ref="CK73:CR73"/>
    <mergeCell ref="CS73:CZ73"/>
    <mergeCell ref="IO72:IV72"/>
    <mergeCell ref="A73:H73"/>
    <mergeCell ref="I73:P73"/>
    <mergeCell ref="Q73:X73"/>
    <mergeCell ref="Y73:AF73"/>
    <mergeCell ref="AG73:AN73"/>
    <mergeCell ref="AO73:AV73"/>
    <mergeCell ref="AW73:BD73"/>
    <mergeCell ref="BE73:BL73"/>
    <mergeCell ref="BM73:BT73"/>
    <mergeCell ref="HI72:HP72"/>
    <mergeCell ref="HQ72:HX72"/>
    <mergeCell ref="HY72:IF72"/>
    <mergeCell ref="IG72:IN72"/>
    <mergeCell ref="GC72:GJ72"/>
    <mergeCell ref="GK72:GR72"/>
    <mergeCell ref="GS72:GZ72"/>
    <mergeCell ref="HA72:HH72"/>
    <mergeCell ref="EW72:FD72"/>
    <mergeCell ref="FE72:FL72"/>
    <mergeCell ref="FM72:FT72"/>
    <mergeCell ref="FU72:GB72"/>
    <mergeCell ref="DQ72:DX72"/>
    <mergeCell ref="DY72:EF72"/>
    <mergeCell ref="EG72:EN72"/>
    <mergeCell ref="EO72:EV72"/>
    <mergeCell ref="CK72:CR72"/>
    <mergeCell ref="CS72:CZ72"/>
    <mergeCell ref="DA72:DH72"/>
    <mergeCell ref="DI72:DP72"/>
    <mergeCell ref="BE72:BL72"/>
    <mergeCell ref="BM72:BT72"/>
    <mergeCell ref="BU72:CB72"/>
    <mergeCell ref="CC72:CJ72"/>
    <mergeCell ref="HY71:IF71"/>
    <mergeCell ref="IG71:IN71"/>
    <mergeCell ref="IO71:IV71"/>
    <mergeCell ref="A72:H72"/>
    <mergeCell ref="I72:P72"/>
    <mergeCell ref="Q72:X72"/>
    <mergeCell ref="Y72:AF72"/>
    <mergeCell ref="AG72:AN72"/>
    <mergeCell ref="AO72:AV72"/>
    <mergeCell ref="AW72:BD72"/>
    <mergeCell ref="GS71:GZ71"/>
    <mergeCell ref="HA71:HH71"/>
    <mergeCell ref="HI71:HP71"/>
    <mergeCell ref="HQ71:HX71"/>
    <mergeCell ref="FM71:FT71"/>
    <mergeCell ref="FU71:GB71"/>
    <mergeCell ref="GC71:GJ71"/>
    <mergeCell ref="GK71:GR71"/>
    <mergeCell ref="EG71:EN71"/>
    <mergeCell ref="EO71:EV71"/>
    <mergeCell ref="EW71:FD71"/>
    <mergeCell ref="FE71:FL71"/>
    <mergeCell ref="DA71:DH71"/>
    <mergeCell ref="DI71:DP71"/>
    <mergeCell ref="DQ71:DX71"/>
    <mergeCell ref="DY71:EF71"/>
    <mergeCell ref="BU71:CB71"/>
    <mergeCell ref="CC71:CJ71"/>
    <mergeCell ref="CK71:CR71"/>
    <mergeCell ref="CS71:CZ71"/>
    <mergeCell ref="IO70:IV70"/>
    <mergeCell ref="A71:H71"/>
    <mergeCell ref="I71:P71"/>
    <mergeCell ref="Q71:X71"/>
    <mergeCell ref="Y71:AF71"/>
    <mergeCell ref="AG71:AN71"/>
    <mergeCell ref="AO71:AV71"/>
    <mergeCell ref="AW71:BD71"/>
    <mergeCell ref="BE71:BL71"/>
    <mergeCell ref="BM71:BT71"/>
    <mergeCell ref="HI70:HP70"/>
    <mergeCell ref="HQ70:HX70"/>
    <mergeCell ref="EW70:FD70"/>
    <mergeCell ref="FE70:FL70"/>
    <mergeCell ref="FM70:FT70"/>
    <mergeCell ref="FU70:GB70"/>
    <mergeCell ref="HY70:IF70"/>
    <mergeCell ref="IG70:IN70"/>
    <mergeCell ref="GC70:GJ70"/>
    <mergeCell ref="GK70:GR70"/>
    <mergeCell ref="GS70:GZ70"/>
    <mergeCell ref="HA70:HH70"/>
    <mergeCell ref="DQ70:DX70"/>
    <mergeCell ref="DY70:EF70"/>
    <mergeCell ref="EG70:EN70"/>
    <mergeCell ref="EO70:EV70"/>
    <mergeCell ref="CK70:CR70"/>
    <mergeCell ref="CS70:CZ70"/>
    <mergeCell ref="DA70:DH70"/>
    <mergeCell ref="DI70:DP70"/>
    <mergeCell ref="BE70:BL70"/>
    <mergeCell ref="BM70:BT70"/>
    <mergeCell ref="BU70:CB70"/>
    <mergeCell ref="CC70:CJ70"/>
    <mergeCell ref="HY69:IF69"/>
    <mergeCell ref="IG69:IN69"/>
    <mergeCell ref="HI69:HP69"/>
    <mergeCell ref="HQ69:HX69"/>
    <mergeCell ref="FM69:FT69"/>
    <mergeCell ref="FU69:GB69"/>
    <mergeCell ref="IO69:IV69"/>
    <mergeCell ref="A70:H70"/>
    <mergeCell ref="I70:P70"/>
    <mergeCell ref="Q70:X70"/>
    <mergeCell ref="Y70:AF70"/>
    <mergeCell ref="AG70:AN70"/>
    <mergeCell ref="AO70:AV70"/>
    <mergeCell ref="AW70:BD70"/>
    <mergeCell ref="GS69:GZ69"/>
    <mergeCell ref="HA69:HH69"/>
    <mergeCell ref="GC69:GJ69"/>
    <mergeCell ref="GK69:GR69"/>
    <mergeCell ref="EG69:EN69"/>
    <mergeCell ref="EO69:EV69"/>
    <mergeCell ref="EW69:FD69"/>
    <mergeCell ref="FE69:FL69"/>
    <mergeCell ref="DA69:DH69"/>
    <mergeCell ref="DI69:DP69"/>
    <mergeCell ref="DQ69:DX69"/>
    <mergeCell ref="DY69:EF69"/>
    <mergeCell ref="BU69:CB69"/>
    <mergeCell ref="CC69:CJ69"/>
    <mergeCell ref="CK69:CR69"/>
    <mergeCell ref="CS69:CZ69"/>
    <mergeCell ref="IO68:IV68"/>
    <mergeCell ref="A69:H69"/>
    <mergeCell ref="I69:P69"/>
    <mergeCell ref="Q69:X69"/>
    <mergeCell ref="Y69:AF69"/>
    <mergeCell ref="AG69:AN69"/>
    <mergeCell ref="AO69:AV69"/>
    <mergeCell ref="AW69:BD69"/>
    <mergeCell ref="BE69:BL69"/>
    <mergeCell ref="BM69:BT69"/>
    <mergeCell ref="HI68:HP68"/>
    <mergeCell ref="HQ68:HX68"/>
    <mergeCell ref="HY68:IF68"/>
    <mergeCell ref="IG68:IN68"/>
    <mergeCell ref="GC68:GJ68"/>
    <mergeCell ref="GK68:GR68"/>
    <mergeCell ref="GS68:GZ68"/>
    <mergeCell ref="HA68:HH68"/>
    <mergeCell ref="EW68:FD68"/>
    <mergeCell ref="FE68:FL68"/>
    <mergeCell ref="FM68:FT68"/>
    <mergeCell ref="FU68:GB68"/>
    <mergeCell ref="DQ68:DX68"/>
    <mergeCell ref="DY68:EF68"/>
    <mergeCell ref="EG68:EN68"/>
    <mergeCell ref="EO68:EV68"/>
    <mergeCell ref="CK68:CR68"/>
    <mergeCell ref="CS68:CZ68"/>
    <mergeCell ref="DA68:DH68"/>
    <mergeCell ref="DI68:DP68"/>
    <mergeCell ref="BE68:BL68"/>
    <mergeCell ref="BM68:BT68"/>
    <mergeCell ref="BU68:CB68"/>
    <mergeCell ref="CC68:CJ68"/>
    <mergeCell ref="HY67:IF67"/>
    <mergeCell ref="IG67:IN67"/>
    <mergeCell ref="IO67:IV67"/>
    <mergeCell ref="A68:H68"/>
    <mergeCell ref="I68:P68"/>
    <mergeCell ref="Q68:X68"/>
    <mergeCell ref="Y68:AF68"/>
    <mergeCell ref="AG68:AN68"/>
    <mergeCell ref="AO68:AV68"/>
    <mergeCell ref="AW68:BD68"/>
    <mergeCell ref="GS67:GZ67"/>
    <mergeCell ref="HA67:HH67"/>
    <mergeCell ref="HI67:HP67"/>
    <mergeCell ref="HQ67:HX67"/>
    <mergeCell ref="FM67:FT67"/>
    <mergeCell ref="FU67:GB67"/>
    <mergeCell ref="GC67:GJ67"/>
    <mergeCell ref="GK67:GR67"/>
    <mergeCell ref="EG67:EN67"/>
    <mergeCell ref="EO67:EV67"/>
    <mergeCell ref="EW67:FD67"/>
    <mergeCell ref="FE67:FL67"/>
    <mergeCell ref="DA67:DH67"/>
    <mergeCell ref="DI67:DP67"/>
    <mergeCell ref="DQ67:DX67"/>
    <mergeCell ref="DY67:EF67"/>
    <mergeCell ref="BU67:CB67"/>
    <mergeCell ref="CC67:CJ67"/>
    <mergeCell ref="CK67:CR67"/>
    <mergeCell ref="CS67:CZ67"/>
    <mergeCell ref="IO66:IV66"/>
    <mergeCell ref="A67:H67"/>
    <mergeCell ref="I67:P67"/>
    <mergeCell ref="Q67:X67"/>
    <mergeCell ref="Y67:AF67"/>
    <mergeCell ref="AG67:AN67"/>
    <mergeCell ref="AO67:AV67"/>
    <mergeCell ref="AW67:BD67"/>
    <mergeCell ref="BE67:BL67"/>
    <mergeCell ref="BM67:BT67"/>
    <mergeCell ref="HI66:HP66"/>
    <mergeCell ref="HQ66:HX66"/>
    <mergeCell ref="EW66:FD66"/>
    <mergeCell ref="FE66:FL66"/>
    <mergeCell ref="FM66:FT66"/>
    <mergeCell ref="FU66:GB66"/>
    <mergeCell ref="HY66:IF66"/>
    <mergeCell ref="IG66:IN66"/>
    <mergeCell ref="GC66:GJ66"/>
    <mergeCell ref="GK66:GR66"/>
    <mergeCell ref="GS66:GZ66"/>
    <mergeCell ref="HA66:HH66"/>
    <mergeCell ref="DQ66:DX66"/>
    <mergeCell ref="DY66:EF66"/>
    <mergeCell ref="EG66:EN66"/>
    <mergeCell ref="EO66:EV66"/>
    <mergeCell ref="CK66:CR66"/>
    <mergeCell ref="CS66:CZ66"/>
    <mergeCell ref="DA66:DH66"/>
    <mergeCell ref="DI66:DP66"/>
    <mergeCell ref="BE66:BL66"/>
    <mergeCell ref="BM66:BT66"/>
    <mergeCell ref="BU66:CB66"/>
    <mergeCell ref="CC66:CJ66"/>
    <mergeCell ref="HY65:IF65"/>
    <mergeCell ref="IG65:IN65"/>
    <mergeCell ref="HI65:HP65"/>
    <mergeCell ref="HQ65:HX65"/>
    <mergeCell ref="FM65:FT65"/>
    <mergeCell ref="FU65:GB65"/>
    <mergeCell ref="IO65:IV65"/>
    <mergeCell ref="A66:H66"/>
    <mergeCell ref="I66:P66"/>
    <mergeCell ref="Q66:X66"/>
    <mergeCell ref="Y66:AF66"/>
    <mergeCell ref="AG66:AN66"/>
    <mergeCell ref="AO66:AV66"/>
    <mergeCell ref="AW66:BD66"/>
    <mergeCell ref="GS65:GZ65"/>
    <mergeCell ref="HA65:HH65"/>
    <mergeCell ref="GC65:GJ65"/>
    <mergeCell ref="GK65:GR65"/>
    <mergeCell ref="EG65:EN65"/>
    <mergeCell ref="EO65:EV65"/>
    <mergeCell ref="EW65:FD65"/>
    <mergeCell ref="FE65:FL65"/>
    <mergeCell ref="DA65:DH65"/>
    <mergeCell ref="DI65:DP65"/>
    <mergeCell ref="DQ65:DX65"/>
    <mergeCell ref="DY65:EF65"/>
    <mergeCell ref="BU65:CB65"/>
    <mergeCell ref="CC65:CJ65"/>
    <mergeCell ref="CK65:CR65"/>
    <mergeCell ref="CS65:CZ65"/>
    <mergeCell ref="IO64:IV64"/>
    <mergeCell ref="A65:H65"/>
    <mergeCell ref="I65:P65"/>
    <mergeCell ref="Q65:X65"/>
    <mergeCell ref="Y65:AF65"/>
    <mergeCell ref="AG65:AN65"/>
    <mergeCell ref="AO65:AV65"/>
    <mergeCell ref="AW65:BD65"/>
    <mergeCell ref="BE65:BL65"/>
    <mergeCell ref="BM65:BT65"/>
    <mergeCell ref="HI64:HP64"/>
    <mergeCell ref="HQ64:HX64"/>
    <mergeCell ref="HY64:IF64"/>
    <mergeCell ref="IG64:IN64"/>
    <mergeCell ref="GC64:GJ64"/>
    <mergeCell ref="GK64:GR64"/>
    <mergeCell ref="GS64:GZ64"/>
    <mergeCell ref="HA64:HH64"/>
    <mergeCell ref="EW64:FD64"/>
    <mergeCell ref="FE64:FL64"/>
    <mergeCell ref="FM64:FT64"/>
    <mergeCell ref="FU64:GB64"/>
    <mergeCell ref="DQ64:DX64"/>
    <mergeCell ref="DY64:EF64"/>
    <mergeCell ref="EG64:EN64"/>
    <mergeCell ref="EO64:EV64"/>
    <mergeCell ref="CK64:CR64"/>
    <mergeCell ref="CS64:CZ64"/>
    <mergeCell ref="DA64:DH64"/>
    <mergeCell ref="DI64:DP64"/>
    <mergeCell ref="BE64:BL64"/>
    <mergeCell ref="BM64:BT64"/>
    <mergeCell ref="BU64:CB64"/>
    <mergeCell ref="CC64:CJ64"/>
    <mergeCell ref="HY63:IF63"/>
    <mergeCell ref="IG63:IN63"/>
    <mergeCell ref="IO63:IV63"/>
    <mergeCell ref="A64:H64"/>
    <mergeCell ref="I64:P64"/>
    <mergeCell ref="Q64:X64"/>
    <mergeCell ref="Y64:AF64"/>
    <mergeCell ref="AG64:AN64"/>
    <mergeCell ref="AO64:AV64"/>
    <mergeCell ref="AW64:BD64"/>
    <mergeCell ref="GS63:GZ63"/>
    <mergeCell ref="HA63:HH63"/>
    <mergeCell ref="HI63:HP63"/>
    <mergeCell ref="HQ63:HX63"/>
    <mergeCell ref="FM63:FT63"/>
    <mergeCell ref="FU63:GB63"/>
    <mergeCell ref="GC63:GJ63"/>
    <mergeCell ref="GK63:GR63"/>
    <mergeCell ref="EG63:EN63"/>
    <mergeCell ref="EO63:EV63"/>
    <mergeCell ref="EW63:FD63"/>
    <mergeCell ref="FE63:FL63"/>
    <mergeCell ref="DA63:DH63"/>
    <mergeCell ref="DI63:DP63"/>
    <mergeCell ref="DQ63:DX63"/>
    <mergeCell ref="DY63:EF63"/>
    <mergeCell ref="BU63:CB63"/>
    <mergeCell ref="CC63:CJ63"/>
    <mergeCell ref="CK63:CR63"/>
    <mergeCell ref="CS63:CZ63"/>
    <mergeCell ref="IO62:IV62"/>
    <mergeCell ref="A63:H63"/>
    <mergeCell ref="I63:P63"/>
    <mergeCell ref="Q63:X63"/>
    <mergeCell ref="Y63:AF63"/>
    <mergeCell ref="AG63:AN63"/>
    <mergeCell ref="AO63:AV63"/>
    <mergeCell ref="AW63:BD63"/>
    <mergeCell ref="BE63:BL63"/>
    <mergeCell ref="BM63:BT63"/>
    <mergeCell ref="HI62:HP62"/>
    <mergeCell ref="HQ62:HX62"/>
    <mergeCell ref="EW62:FD62"/>
    <mergeCell ref="FE62:FL62"/>
    <mergeCell ref="FM62:FT62"/>
    <mergeCell ref="FU62:GB62"/>
    <mergeCell ref="HY62:IF62"/>
    <mergeCell ref="IG62:IN62"/>
    <mergeCell ref="GC62:GJ62"/>
    <mergeCell ref="GK62:GR62"/>
    <mergeCell ref="GS62:GZ62"/>
    <mergeCell ref="HA62:HH62"/>
    <mergeCell ref="DQ62:DX62"/>
    <mergeCell ref="DY62:EF62"/>
    <mergeCell ref="EG62:EN62"/>
    <mergeCell ref="EO62:EV62"/>
    <mergeCell ref="CK62:CR62"/>
    <mergeCell ref="CS62:CZ62"/>
    <mergeCell ref="DA62:DH62"/>
    <mergeCell ref="DI62:DP62"/>
    <mergeCell ref="BE62:BL62"/>
    <mergeCell ref="BM62:BT62"/>
    <mergeCell ref="BU62:CB62"/>
    <mergeCell ref="CC62:CJ62"/>
    <mergeCell ref="HY61:IF61"/>
    <mergeCell ref="IG61:IN61"/>
    <mergeCell ref="HI61:HP61"/>
    <mergeCell ref="HQ61:HX61"/>
    <mergeCell ref="FM61:FT61"/>
    <mergeCell ref="FU61:GB61"/>
    <mergeCell ref="IO61:IV61"/>
    <mergeCell ref="A62:H62"/>
    <mergeCell ref="I62:P62"/>
    <mergeCell ref="Q62:X62"/>
    <mergeCell ref="Y62:AF62"/>
    <mergeCell ref="AG62:AN62"/>
    <mergeCell ref="AO62:AV62"/>
    <mergeCell ref="AW62:BD62"/>
    <mergeCell ref="GS61:GZ61"/>
    <mergeCell ref="HA61:HH61"/>
    <mergeCell ref="GC61:GJ61"/>
    <mergeCell ref="GK61:GR61"/>
    <mergeCell ref="EG61:EN61"/>
    <mergeCell ref="EO61:EV61"/>
    <mergeCell ref="EW61:FD61"/>
    <mergeCell ref="FE61:FL61"/>
    <mergeCell ref="DA61:DH61"/>
    <mergeCell ref="DI61:DP61"/>
    <mergeCell ref="DQ61:DX61"/>
    <mergeCell ref="DY61:EF61"/>
    <mergeCell ref="BU61:CB61"/>
    <mergeCell ref="CC61:CJ61"/>
    <mergeCell ref="CK61:CR61"/>
    <mergeCell ref="CS61:CZ61"/>
    <mergeCell ref="IO60:IV60"/>
    <mergeCell ref="A61:H61"/>
    <mergeCell ref="I61:P61"/>
    <mergeCell ref="Q61:X61"/>
    <mergeCell ref="Y61:AF61"/>
    <mergeCell ref="AG61:AN61"/>
    <mergeCell ref="AO61:AV61"/>
    <mergeCell ref="AW61:BD61"/>
    <mergeCell ref="BE61:BL61"/>
    <mergeCell ref="BM61:BT61"/>
    <mergeCell ref="HI60:HP60"/>
    <mergeCell ref="HQ60:HX60"/>
    <mergeCell ref="HY60:IF60"/>
    <mergeCell ref="IG60:IN60"/>
    <mergeCell ref="GC60:GJ60"/>
    <mergeCell ref="GK60:GR60"/>
    <mergeCell ref="GS60:GZ60"/>
    <mergeCell ref="HA60:HH60"/>
    <mergeCell ref="EW60:FD60"/>
    <mergeCell ref="FE60:FL60"/>
    <mergeCell ref="FM60:FT60"/>
    <mergeCell ref="FU60:GB60"/>
    <mergeCell ref="DQ60:DX60"/>
    <mergeCell ref="DY60:EF60"/>
    <mergeCell ref="EG60:EN60"/>
    <mergeCell ref="EO60:EV60"/>
    <mergeCell ref="CK60:CR60"/>
    <mergeCell ref="CS60:CZ60"/>
    <mergeCell ref="DA60:DH60"/>
    <mergeCell ref="DI60:DP60"/>
    <mergeCell ref="BE60:BL60"/>
    <mergeCell ref="BM60:BT60"/>
    <mergeCell ref="BU60:CB60"/>
    <mergeCell ref="CC60:CJ60"/>
    <mergeCell ref="HY59:IF59"/>
    <mergeCell ref="IG59:IN59"/>
    <mergeCell ref="IO59:IV59"/>
    <mergeCell ref="A60:H60"/>
    <mergeCell ref="I60:P60"/>
    <mergeCell ref="Q60:X60"/>
    <mergeCell ref="Y60:AF60"/>
    <mergeCell ref="AG60:AN60"/>
    <mergeCell ref="AO60:AV60"/>
    <mergeCell ref="AW60:BD60"/>
    <mergeCell ref="GS59:GZ59"/>
    <mergeCell ref="HA59:HH59"/>
    <mergeCell ref="HI59:HP59"/>
    <mergeCell ref="HQ59:HX59"/>
    <mergeCell ref="FM59:FT59"/>
    <mergeCell ref="FU59:GB59"/>
    <mergeCell ref="GC59:GJ59"/>
    <mergeCell ref="GK59:GR59"/>
    <mergeCell ref="EG59:EN59"/>
    <mergeCell ref="EO59:EV59"/>
    <mergeCell ref="EW59:FD59"/>
    <mergeCell ref="FE59:FL59"/>
    <mergeCell ref="DA59:DH59"/>
    <mergeCell ref="DI59:DP59"/>
    <mergeCell ref="DQ59:DX59"/>
    <mergeCell ref="DY59:EF59"/>
    <mergeCell ref="BU59:CB59"/>
    <mergeCell ref="CC59:CJ59"/>
    <mergeCell ref="CK59:CR59"/>
    <mergeCell ref="CS59:CZ59"/>
    <mergeCell ref="IO54:IV54"/>
    <mergeCell ref="A59:H59"/>
    <mergeCell ref="I59:P59"/>
    <mergeCell ref="Q59:X59"/>
    <mergeCell ref="Y59:AF59"/>
    <mergeCell ref="AG59:AN59"/>
    <mergeCell ref="AO59:AV59"/>
    <mergeCell ref="AW59:BD59"/>
    <mergeCell ref="BE59:BL59"/>
    <mergeCell ref="BM59:BT59"/>
    <mergeCell ref="HI54:HP54"/>
    <mergeCell ref="HQ54:HX54"/>
    <mergeCell ref="EW54:FD54"/>
    <mergeCell ref="FE54:FL54"/>
    <mergeCell ref="FM54:FT54"/>
    <mergeCell ref="FU54:GB54"/>
    <mergeCell ref="HY54:IF54"/>
    <mergeCell ref="IG54:IN54"/>
    <mergeCell ref="GC54:GJ54"/>
    <mergeCell ref="GK54:GR54"/>
    <mergeCell ref="GS54:GZ54"/>
    <mergeCell ref="HA54:HH54"/>
    <mergeCell ref="DQ54:DX54"/>
    <mergeCell ref="DY54:EF54"/>
    <mergeCell ref="EG54:EN54"/>
    <mergeCell ref="EO54:EV54"/>
    <mergeCell ref="CK54:CR54"/>
    <mergeCell ref="CS54:CZ54"/>
    <mergeCell ref="DA54:DH54"/>
    <mergeCell ref="DI54:DP54"/>
    <mergeCell ref="BE54:BL54"/>
    <mergeCell ref="BM54:BT54"/>
    <mergeCell ref="BU54:CB54"/>
    <mergeCell ref="CC54:CJ54"/>
    <mergeCell ref="HY53:IF53"/>
    <mergeCell ref="IG53:IN53"/>
    <mergeCell ref="HI53:HP53"/>
    <mergeCell ref="HQ53:HX53"/>
    <mergeCell ref="FM53:FT53"/>
    <mergeCell ref="FU53:GB53"/>
    <mergeCell ref="IO53:IV53"/>
    <mergeCell ref="A54:H54"/>
    <mergeCell ref="I54:P54"/>
    <mergeCell ref="Q54:X54"/>
    <mergeCell ref="Y54:AF54"/>
    <mergeCell ref="AG54:AN54"/>
    <mergeCell ref="AO54:AV54"/>
    <mergeCell ref="AW54:BD54"/>
    <mergeCell ref="GS53:GZ53"/>
    <mergeCell ref="HA53:HH53"/>
    <mergeCell ref="GC53:GJ53"/>
    <mergeCell ref="GK53:GR53"/>
    <mergeCell ref="EG53:EN53"/>
    <mergeCell ref="EO53:EV53"/>
    <mergeCell ref="EW53:FD53"/>
    <mergeCell ref="FE53:FL53"/>
    <mergeCell ref="DA53:DH53"/>
    <mergeCell ref="DI53:DP53"/>
    <mergeCell ref="DQ53:DX53"/>
    <mergeCell ref="DY53:EF53"/>
    <mergeCell ref="BU53:CB53"/>
    <mergeCell ref="CC53:CJ53"/>
    <mergeCell ref="CK53:CR53"/>
    <mergeCell ref="CS53:CZ53"/>
    <mergeCell ref="AO53:AV53"/>
    <mergeCell ref="AW53:BD53"/>
    <mergeCell ref="BE53:BL53"/>
    <mergeCell ref="BM53:BT53"/>
    <mergeCell ref="I53:P53"/>
    <mergeCell ref="Q53:X53"/>
    <mergeCell ref="Y53:AF53"/>
    <mergeCell ref="AG53:AN53"/>
    <mergeCell ref="HQ52:HX52"/>
    <mergeCell ref="HY52:IF52"/>
    <mergeCell ref="IG52:IN52"/>
    <mergeCell ref="IO52:IV52"/>
    <mergeCell ref="GK52:GR52"/>
    <mergeCell ref="GS52:GZ52"/>
    <mergeCell ref="HA52:HH52"/>
    <mergeCell ref="HI52:HP52"/>
    <mergeCell ref="FE52:FL52"/>
    <mergeCell ref="FM52:FT52"/>
    <mergeCell ref="FU52:GB52"/>
    <mergeCell ref="GC52:GJ52"/>
    <mergeCell ref="DY52:EF52"/>
    <mergeCell ref="EG52:EN52"/>
    <mergeCell ref="EO52:EV52"/>
    <mergeCell ref="EW52:FD52"/>
    <mergeCell ref="CS52:CZ52"/>
    <mergeCell ref="DA52:DH52"/>
    <mergeCell ref="DI52:DP52"/>
    <mergeCell ref="DQ52:DX52"/>
    <mergeCell ref="BM52:BT52"/>
    <mergeCell ref="BU52:CB52"/>
    <mergeCell ref="CC52:CJ52"/>
    <mergeCell ref="CK52:CR52"/>
    <mergeCell ref="HY51:IF51"/>
    <mergeCell ref="IG51:IN51"/>
    <mergeCell ref="IO51:IV51"/>
    <mergeCell ref="I52:P52"/>
    <mergeCell ref="Q52:X52"/>
    <mergeCell ref="Y52:AF52"/>
    <mergeCell ref="AG52:AN52"/>
    <mergeCell ref="AO52:AV52"/>
    <mergeCell ref="AW52:BD52"/>
    <mergeCell ref="BE52:BL52"/>
    <mergeCell ref="GS51:GZ51"/>
    <mergeCell ref="HA51:HH51"/>
    <mergeCell ref="HI51:HP51"/>
    <mergeCell ref="HQ51:HX51"/>
    <mergeCell ref="FM51:FT51"/>
    <mergeCell ref="FU51:GB51"/>
    <mergeCell ref="GC51:GJ51"/>
    <mergeCell ref="GK51:GR51"/>
    <mergeCell ref="EG51:EN51"/>
    <mergeCell ref="EO51:EV51"/>
    <mergeCell ref="EW51:FD51"/>
    <mergeCell ref="FE51:FL51"/>
    <mergeCell ref="DA51:DH51"/>
    <mergeCell ref="DI51:DP51"/>
    <mergeCell ref="DQ51:DX51"/>
    <mergeCell ref="DY51:EF51"/>
    <mergeCell ref="CK51:CR51"/>
    <mergeCell ref="CS51:CZ51"/>
    <mergeCell ref="AO51:AV51"/>
    <mergeCell ref="AW51:BD51"/>
    <mergeCell ref="BE51:BL51"/>
    <mergeCell ref="BM51:BT51"/>
    <mergeCell ref="Y51:AF51"/>
    <mergeCell ref="AG51:AN51"/>
    <mergeCell ref="I9:I10"/>
    <mergeCell ref="I13:I16"/>
    <mergeCell ref="BU51:CB51"/>
    <mergeCell ref="CC51:CJ51"/>
    <mergeCell ref="BE50:BL50"/>
    <mergeCell ref="BM50:BT50"/>
    <mergeCell ref="I50:P50"/>
    <mergeCell ref="Q50:X50"/>
    <mergeCell ref="I51:P51"/>
    <mergeCell ref="G20:H20"/>
    <mergeCell ref="A15:H15"/>
    <mergeCell ref="A16:H16"/>
    <mergeCell ref="A17:D17"/>
    <mergeCell ref="Q51:X51"/>
    <mergeCell ref="E20:F20"/>
    <mergeCell ref="E18:F18"/>
    <mergeCell ref="E21:F21"/>
    <mergeCell ref="A30:F30"/>
    <mergeCell ref="F4:H4"/>
    <mergeCell ref="A13:H13"/>
    <mergeCell ref="A14:H14"/>
    <mergeCell ref="G18:H18"/>
    <mergeCell ref="E19:F19"/>
    <mergeCell ref="E11:F11"/>
    <mergeCell ref="E17:F17"/>
    <mergeCell ref="G17:H17"/>
    <mergeCell ref="G19:H19"/>
    <mergeCell ref="A33:C33"/>
    <mergeCell ref="F1:H1"/>
    <mergeCell ref="F2:H2"/>
    <mergeCell ref="F3:H3"/>
    <mergeCell ref="G10:H10"/>
    <mergeCell ref="E7:H7"/>
    <mergeCell ref="E8:H8"/>
    <mergeCell ref="F5:H5"/>
    <mergeCell ref="D6:E6"/>
    <mergeCell ref="F6:G6"/>
    <mergeCell ref="A23:H23"/>
    <mergeCell ref="G21:H21"/>
    <mergeCell ref="G28:H28"/>
    <mergeCell ref="B27:D27"/>
    <mergeCell ref="E28:F28"/>
    <mergeCell ref="A48:H48"/>
    <mergeCell ref="A35:H35"/>
    <mergeCell ref="A46:H46"/>
    <mergeCell ref="A47:H47"/>
    <mergeCell ref="A25:H25"/>
    <mergeCell ref="A37:H37"/>
    <mergeCell ref="A29:F29"/>
    <mergeCell ref="A28:B28"/>
    <mergeCell ref="A36:D36"/>
    <mergeCell ref="E9:H9"/>
    <mergeCell ref="A22:F22"/>
    <mergeCell ref="G22:H22"/>
    <mergeCell ref="E12:H12"/>
    <mergeCell ref="G11:H11"/>
    <mergeCell ref="A32:C32"/>
    <mergeCell ref="A56:H56"/>
    <mergeCell ref="A44:H44"/>
    <mergeCell ref="D32:G32"/>
    <mergeCell ref="A49:D49"/>
    <mergeCell ref="A52:H52"/>
    <mergeCell ref="A51:H51"/>
    <mergeCell ref="D33:G33"/>
    <mergeCell ref="A41:H41"/>
    <mergeCell ref="A42:H42"/>
    <mergeCell ref="A43:H43"/>
    <mergeCell ref="A38:H38"/>
    <mergeCell ref="A39:H39"/>
    <mergeCell ref="A40:H40"/>
    <mergeCell ref="A80:H80"/>
    <mergeCell ref="A77:H77"/>
    <mergeCell ref="A78:H78"/>
    <mergeCell ref="A79:H79"/>
    <mergeCell ref="A53:H53"/>
    <mergeCell ref="A45:D45"/>
    <mergeCell ref="A50:D50"/>
  </mergeCells>
  <printOptions/>
  <pageMargins left="0.5118110236220472" right="0.31496062992125984" top="0.5511811023622047" bottom="0.15748031496062992" header="0.31496062992125984" footer="0.31496062992125984"/>
  <pageSetup horizontalDpi="180" verticalDpi="180" orientation="landscape" paperSize="9" scale="74" r:id="rId1"/>
  <rowBreaks count="1" manualBreakCount="1">
    <brk id="3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81"/>
  <sheetViews>
    <sheetView view="pageBreakPreview" zoomScaleSheetLayoutView="100" zoomScalePageLayoutView="0" workbookViewId="0" topLeftCell="A40">
      <selection activeCell="A75" sqref="A75:A76"/>
    </sheetView>
  </sheetViews>
  <sheetFormatPr defaultColWidth="9.140625" defaultRowHeight="15"/>
  <cols>
    <col min="1" max="1" width="115.140625" style="4" customWidth="1"/>
    <col min="2" max="2" width="30.421875" style="4" customWidth="1"/>
  </cols>
  <sheetData>
    <row r="1" spans="1:2" ht="15" customHeight="1">
      <c r="A1" s="126" t="s">
        <v>0</v>
      </c>
      <c r="B1" s="126"/>
    </row>
    <row r="2" spans="1:2" s="21" customFormat="1" ht="15" customHeight="1">
      <c r="A2" s="22" t="s">
        <v>1</v>
      </c>
      <c r="B2" s="22" t="s">
        <v>2</v>
      </c>
    </row>
    <row r="3" spans="1:2" s="21" customFormat="1" ht="15" customHeight="1">
      <c r="A3" s="56">
        <v>1</v>
      </c>
      <c r="B3" s="22">
        <v>2</v>
      </c>
    </row>
    <row r="4" spans="1:2" s="21" customFormat="1" ht="15" customHeight="1">
      <c r="A4" s="38" t="s">
        <v>200</v>
      </c>
      <c r="B4" s="54">
        <v>88197.8</v>
      </c>
    </row>
    <row r="5" spans="1:2" s="21" customFormat="1" ht="15" customHeight="1">
      <c r="A5" s="38" t="s">
        <v>201</v>
      </c>
      <c r="B5" s="54"/>
    </row>
    <row r="6" spans="1:2" s="21" customFormat="1" ht="15" customHeight="1">
      <c r="A6" s="38" t="s">
        <v>202</v>
      </c>
      <c r="B6" s="54">
        <v>15580.6</v>
      </c>
    </row>
    <row r="7" spans="1:2" s="21" customFormat="1" ht="15" customHeight="1">
      <c r="A7" s="38" t="s">
        <v>4</v>
      </c>
      <c r="B7" s="54"/>
    </row>
    <row r="8" spans="1:2" s="21" customFormat="1" ht="15" customHeight="1">
      <c r="A8" s="38" t="s">
        <v>203</v>
      </c>
      <c r="B8" s="54">
        <v>4983.7</v>
      </c>
    </row>
    <row r="9" spans="1:2" s="21" customFormat="1" ht="15" customHeight="1">
      <c r="A9" s="38" t="s">
        <v>204</v>
      </c>
      <c r="B9" s="54">
        <v>1798.6</v>
      </c>
    </row>
    <row r="10" spans="1:2" s="21" customFormat="1" ht="15" customHeight="1">
      <c r="A10" s="38" t="s">
        <v>205</v>
      </c>
      <c r="B10" s="54"/>
    </row>
    <row r="11" spans="1:2" s="21" customFormat="1" ht="15" customHeight="1">
      <c r="A11" s="38" t="s">
        <v>203</v>
      </c>
      <c r="B11" s="54">
        <v>258.3</v>
      </c>
    </row>
    <row r="12" spans="1:2" s="21" customFormat="1" ht="15" customHeight="1">
      <c r="A12" s="38" t="s">
        <v>206</v>
      </c>
      <c r="B12" s="54">
        <v>326.2</v>
      </c>
    </row>
    <row r="13" spans="1:2" s="21" customFormat="1" ht="15" customHeight="1">
      <c r="A13" s="38" t="s">
        <v>207</v>
      </c>
      <c r="B13" s="54"/>
    </row>
    <row r="14" spans="1:2" s="21" customFormat="1" ht="15" customHeight="1">
      <c r="A14" s="38" t="s">
        <v>208</v>
      </c>
      <c r="B14" s="54">
        <v>154.2</v>
      </c>
    </row>
    <row r="15" spans="1:2" s="21" customFormat="1" ht="15" customHeight="1">
      <c r="A15" s="38" t="s">
        <v>209</v>
      </c>
      <c r="B15" s="54"/>
    </row>
    <row r="16" spans="1:2" s="21" customFormat="1" ht="15" customHeight="1">
      <c r="A16" s="38" t="s">
        <v>210</v>
      </c>
      <c r="B16" s="54">
        <v>154.2</v>
      </c>
    </row>
    <row r="17" spans="1:2" s="21" customFormat="1" ht="15" customHeight="1">
      <c r="A17" s="38" t="s">
        <v>211</v>
      </c>
      <c r="B17" s="54"/>
    </row>
    <row r="18" spans="1:2" s="21" customFormat="1" ht="15" customHeight="1">
      <c r="A18" s="38" t="s">
        <v>212</v>
      </c>
      <c r="B18" s="54"/>
    </row>
    <row r="19" spans="1:2" s="21" customFormat="1" ht="15" customHeight="1">
      <c r="A19" s="38" t="s">
        <v>213</v>
      </c>
      <c r="B19" s="54">
        <v>16.2</v>
      </c>
    </row>
    <row r="20" spans="1:2" s="21" customFormat="1" ht="15" customHeight="1">
      <c r="A20" s="38" t="s">
        <v>214</v>
      </c>
      <c r="B20" s="54"/>
    </row>
    <row r="21" spans="1:2" s="21" customFormat="1" ht="15" customHeight="1">
      <c r="A21" s="38" t="s">
        <v>215</v>
      </c>
      <c r="B21" s="54"/>
    </row>
    <row r="22" spans="1:2" s="21" customFormat="1" ht="15" customHeight="1">
      <c r="A22" s="38" t="s">
        <v>216</v>
      </c>
      <c r="B22" s="54"/>
    </row>
    <row r="23" spans="1:2" s="21" customFormat="1" ht="15" customHeight="1">
      <c r="A23" s="38" t="s">
        <v>217</v>
      </c>
      <c r="B23" s="54"/>
    </row>
    <row r="24" spans="1:2" s="21" customFormat="1" ht="15" customHeight="1">
      <c r="A24" s="38" t="s">
        <v>8</v>
      </c>
      <c r="B24" s="54"/>
    </row>
    <row r="25" spans="1:2" s="21" customFormat="1" ht="15" customHeight="1">
      <c r="A25" s="38" t="s">
        <v>9</v>
      </c>
      <c r="B25" s="54"/>
    </row>
    <row r="26" spans="1:2" s="21" customFormat="1" ht="15" customHeight="1">
      <c r="A26" s="38" t="s">
        <v>218</v>
      </c>
      <c r="B26" s="54"/>
    </row>
    <row r="27" spans="1:3" s="21" customFormat="1" ht="15" customHeight="1">
      <c r="A27" s="38" t="s">
        <v>219</v>
      </c>
      <c r="B27" s="54"/>
      <c r="C27" s="23"/>
    </row>
    <row r="28" spans="1:3" s="21" customFormat="1" ht="15" customHeight="1">
      <c r="A28" s="38" t="s">
        <v>220</v>
      </c>
      <c r="B28" s="54"/>
      <c r="C28" s="23"/>
    </row>
    <row r="29" spans="1:3" s="21" customFormat="1" ht="15" customHeight="1">
      <c r="A29" s="38" t="s">
        <v>221</v>
      </c>
      <c r="B29" s="54"/>
      <c r="C29" s="23"/>
    </row>
    <row r="30" spans="1:3" s="21" customFormat="1" ht="15" customHeight="1">
      <c r="A30" s="38" t="s">
        <v>222</v>
      </c>
      <c r="B30" s="54"/>
      <c r="C30" s="23"/>
    </row>
    <row r="31" spans="1:3" s="21" customFormat="1" ht="15" customHeight="1">
      <c r="A31" s="38" t="s">
        <v>223</v>
      </c>
      <c r="B31" s="54"/>
      <c r="C31" s="23"/>
    </row>
    <row r="32" spans="1:3" s="21" customFormat="1" ht="15" customHeight="1">
      <c r="A32" s="38" t="s">
        <v>224</v>
      </c>
      <c r="B32" s="55"/>
      <c r="C32" s="23"/>
    </row>
    <row r="33" spans="1:3" s="21" customFormat="1" ht="15" customHeight="1">
      <c r="A33" s="38" t="s">
        <v>225</v>
      </c>
      <c r="B33" s="54"/>
      <c r="C33" s="23"/>
    </row>
    <row r="34" spans="1:3" s="21" customFormat="1" ht="15" customHeight="1">
      <c r="A34" s="38" t="s">
        <v>226</v>
      </c>
      <c r="B34" s="54"/>
      <c r="C34" s="23"/>
    </row>
    <row r="35" spans="1:3" s="21" customFormat="1" ht="15" customHeight="1">
      <c r="A35" s="38" t="s">
        <v>216</v>
      </c>
      <c r="B35" s="54"/>
      <c r="C35" s="23"/>
    </row>
    <row r="36" spans="1:3" s="21" customFormat="1" ht="15" customHeight="1">
      <c r="A36" s="38" t="s">
        <v>217</v>
      </c>
      <c r="B36" s="55"/>
      <c r="C36" s="23"/>
    </row>
    <row r="37" spans="1:3" s="21" customFormat="1" ht="15" customHeight="1">
      <c r="A37" s="38" t="s">
        <v>8</v>
      </c>
      <c r="B37" s="54"/>
      <c r="C37" s="23"/>
    </row>
    <row r="38" spans="1:3" s="21" customFormat="1" ht="15" customHeight="1">
      <c r="A38" s="38" t="s">
        <v>9</v>
      </c>
      <c r="B38" s="54"/>
      <c r="C38" s="23"/>
    </row>
    <row r="39" spans="1:3" s="21" customFormat="1" ht="15" customHeight="1">
      <c r="A39" s="38" t="s">
        <v>218</v>
      </c>
      <c r="B39" s="54"/>
      <c r="C39" s="23"/>
    </row>
    <row r="40" spans="1:3" s="21" customFormat="1" ht="15" customHeight="1">
      <c r="A40" s="38" t="s">
        <v>219</v>
      </c>
      <c r="B40" s="54"/>
      <c r="C40" s="23"/>
    </row>
    <row r="41" spans="1:3" s="21" customFormat="1" ht="15" customHeight="1">
      <c r="A41" s="38" t="s">
        <v>220</v>
      </c>
      <c r="B41" s="54"/>
      <c r="C41" s="23"/>
    </row>
    <row r="42" spans="1:3" s="21" customFormat="1" ht="15" customHeight="1">
      <c r="A42" s="38" t="s">
        <v>221</v>
      </c>
      <c r="B42" s="54"/>
      <c r="C42" s="23"/>
    </row>
    <row r="43" spans="1:3" s="21" customFormat="1" ht="15" customHeight="1">
      <c r="A43" s="38" t="s">
        <v>222</v>
      </c>
      <c r="B43" s="54"/>
      <c r="C43" s="23"/>
    </row>
    <row r="44" spans="1:3" s="21" customFormat="1" ht="15" customHeight="1">
      <c r="A44" s="38" t="s">
        <v>227</v>
      </c>
      <c r="B44" s="54"/>
      <c r="C44" s="23"/>
    </row>
    <row r="45" spans="1:3" s="21" customFormat="1" ht="15" customHeight="1">
      <c r="A45" s="38" t="s">
        <v>10</v>
      </c>
      <c r="B45" s="54"/>
      <c r="C45" s="24"/>
    </row>
    <row r="46" spans="1:3" s="21" customFormat="1" ht="15" customHeight="1">
      <c r="A46" s="38" t="s">
        <v>228</v>
      </c>
      <c r="B46" s="54">
        <v>457.4</v>
      </c>
      <c r="C46" s="24"/>
    </row>
    <row r="47" spans="1:3" s="21" customFormat="1" ht="15" customHeight="1">
      <c r="A47" s="38" t="s">
        <v>229</v>
      </c>
      <c r="B47" s="55"/>
      <c r="C47" s="23"/>
    </row>
    <row r="48" spans="1:3" s="21" customFormat="1" ht="15" customHeight="1">
      <c r="A48" s="38" t="s">
        <v>230</v>
      </c>
      <c r="B48" s="54"/>
      <c r="C48" s="23"/>
    </row>
    <row r="49" spans="1:3" s="21" customFormat="1" ht="15" customHeight="1">
      <c r="A49" s="38" t="s">
        <v>231</v>
      </c>
      <c r="B49" s="55" t="s">
        <v>285</v>
      </c>
      <c r="C49" s="23"/>
    </row>
    <row r="50" spans="1:3" s="21" customFormat="1" ht="15" customHeight="1">
      <c r="A50" s="38" t="s">
        <v>4</v>
      </c>
      <c r="B50" s="54"/>
      <c r="C50" s="23"/>
    </row>
    <row r="51" spans="1:3" s="21" customFormat="1" ht="15" customHeight="1">
      <c r="A51" s="38" t="s">
        <v>232</v>
      </c>
      <c r="B51" s="54"/>
      <c r="C51" s="23"/>
    </row>
    <row r="52" spans="1:3" s="21" customFormat="1" ht="15" customHeight="1">
      <c r="A52" s="38" t="s">
        <v>233</v>
      </c>
      <c r="B52" s="54">
        <v>2.5</v>
      </c>
      <c r="C52" s="23"/>
    </row>
    <row r="53" spans="1:3" s="21" customFormat="1" ht="15" customHeight="1">
      <c r="A53" s="38" t="s">
        <v>216</v>
      </c>
      <c r="B53" s="54"/>
      <c r="C53" s="23"/>
    </row>
    <row r="54" spans="1:3" s="21" customFormat="1" ht="15" customHeight="1">
      <c r="A54" s="38" t="s">
        <v>11</v>
      </c>
      <c r="B54" s="54"/>
      <c r="C54" s="25"/>
    </row>
    <row r="55" spans="1:3" s="21" customFormat="1" ht="15" customHeight="1">
      <c r="A55" s="38" t="s">
        <v>234</v>
      </c>
      <c r="B55" s="54"/>
      <c r="C55" s="23"/>
    </row>
    <row r="56" spans="1:3" s="21" customFormat="1" ht="15" customHeight="1">
      <c r="A56" s="38" t="s">
        <v>235</v>
      </c>
      <c r="B56" s="54"/>
      <c r="C56" s="23"/>
    </row>
    <row r="57" spans="1:3" s="21" customFormat="1" ht="15" customHeight="1">
      <c r="A57" s="38" t="s">
        <v>236</v>
      </c>
      <c r="B57" s="54"/>
      <c r="C57" s="23"/>
    </row>
    <row r="58" spans="1:3" s="21" customFormat="1" ht="15" customHeight="1">
      <c r="A58" s="38" t="s">
        <v>237</v>
      </c>
      <c r="B58" s="54">
        <v>2.5</v>
      </c>
      <c r="C58" s="23"/>
    </row>
    <row r="59" spans="1:3" s="21" customFormat="1" ht="15" customHeight="1">
      <c r="A59" s="38" t="s">
        <v>238</v>
      </c>
      <c r="B59" s="54"/>
      <c r="C59" s="23"/>
    </row>
    <row r="60" spans="1:3" s="21" customFormat="1" ht="15" customHeight="1">
      <c r="A60" s="38" t="s">
        <v>239</v>
      </c>
      <c r="B60" s="54"/>
      <c r="C60" s="23"/>
    </row>
    <row r="61" spans="1:3" s="21" customFormat="1" ht="15" customHeight="1">
      <c r="A61" s="38" t="s">
        <v>240</v>
      </c>
      <c r="B61" s="54"/>
      <c r="C61" s="23"/>
    </row>
    <row r="62" spans="1:3" s="21" customFormat="1" ht="18.75" customHeight="1">
      <c r="A62" s="38" t="s">
        <v>241</v>
      </c>
      <c r="B62" s="55"/>
      <c r="C62" s="23"/>
    </row>
    <row r="63" spans="1:3" s="21" customFormat="1" ht="15" customHeight="1">
      <c r="A63" s="38" t="s">
        <v>242</v>
      </c>
      <c r="B63" s="54"/>
      <c r="C63" s="23"/>
    </row>
    <row r="64" spans="1:3" s="21" customFormat="1" ht="15" customHeight="1">
      <c r="A64" s="38" t="s">
        <v>243</v>
      </c>
      <c r="B64" s="55"/>
      <c r="C64" s="23"/>
    </row>
    <row r="65" spans="1:3" s="21" customFormat="1" ht="15" customHeight="1">
      <c r="A65" s="38" t="s">
        <v>244</v>
      </c>
      <c r="B65" s="54"/>
      <c r="C65" s="23"/>
    </row>
    <row r="66" spans="1:3" s="21" customFormat="1" ht="15" customHeight="1">
      <c r="A66" s="38" t="s">
        <v>245</v>
      </c>
      <c r="B66" s="54"/>
      <c r="C66" s="23"/>
    </row>
    <row r="67" spans="1:3" s="21" customFormat="1" ht="15" customHeight="1">
      <c r="A67" s="38" t="s">
        <v>246</v>
      </c>
      <c r="B67" s="54">
        <v>375.1</v>
      </c>
      <c r="C67" s="23"/>
    </row>
    <row r="68" spans="1:3" s="21" customFormat="1" ht="15" customHeight="1">
      <c r="A68" s="38" t="s">
        <v>216</v>
      </c>
      <c r="B68" s="54"/>
      <c r="C68" s="23"/>
    </row>
    <row r="69" spans="1:3" s="21" customFormat="1" ht="15" customHeight="1">
      <c r="A69" s="38" t="s">
        <v>11</v>
      </c>
      <c r="B69" s="54"/>
      <c r="C69" s="23"/>
    </row>
    <row r="70" spans="1:3" s="21" customFormat="1" ht="15" customHeight="1">
      <c r="A70" s="38" t="s">
        <v>234</v>
      </c>
      <c r="B70" s="54"/>
      <c r="C70" s="23"/>
    </row>
    <row r="71" spans="1:3" s="21" customFormat="1" ht="15" customHeight="1">
      <c r="A71" s="38" t="s">
        <v>235</v>
      </c>
      <c r="B71" s="54"/>
      <c r="C71" s="23"/>
    </row>
    <row r="72" spans="1:3" s="21" customFormat="1" ht="15" customHeight="1">
      <c r="A72" s="38" t="s">
        <v>247</v>
      </c>
      <c r="B72" s="54"/>
      <c r="C72" s="23"/>
    </row>
    <row r="73" spans="1:3" s="21" customFormat="1" ht="15" customHeight="1">
      <c r="A73" s="38" t="s">
        <v>237</v>
      </c>
      <c r="B73" s="54"/>
      <c r="C73" s="23"/>
    </row>
    <row r="74" spans="1:3" s="21" customFormat="1" ht="15" customHeight="1">
      <c r="A74" s="38" t="s">
        <v>238</v>
      </c>
      <c r="B74" s="54"/>
      <c r="C74" s="23"/>
    </row>
    <row r="75" spans="1:3" s="21" customFormat="1" ht="15" customHeight="1">
      <c r="A75" s="38" t="s">
        <v>239</v>
      </c>
      <c r="B75" s="54"/>
      <c r="C75" s="23"/>
    </row>
    <row r="76" spans="1:3" s="21" customFormat="1" ht="15" customHeight="1">
      <c r="A76" s="38" t="s">
        <v>240</v>
      </c>
      <c r="B76" s="54"/>
      <c r="C76" s="23"/>
    </row>
    <row r="77" spans="1:2" ht="15" customHeight="1">
      <c r="A77" s="38" t="s">
        <v>241</v>
      </c>
      <c r="B77" s="89"/>
    </row>
    <row r="78" spans="1:2" ht="15" customHeight="1">
      <c r="A78" s="38" t="s">
        <v>242</v>
      </c>
      <c r="B78" s="90"/>
    </row>
    <row r="79" spans="1:2" ht="15" customHeight="1">
      <c r="A79" s="38" t="s">
        <v>243</v>
      </c>
      <c r="B79" s="89"/>
    </row>
    <row r="80" spans="1:2" ht="15" customHeight="1">
      <c r="A80" s="38" t="s">
        <v>248</v>
      </c>
      <c r="B80" s="89"/>
    </row>
    <row r="81" spans="1:2" ht="15" customHeight="1">
      <c r="A81" s="38" t="s">
        <v>245</v>
      </c>
      <c r="B81" s="90">
        <v>375.1</v>
      </c>
    </row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</sheetData>
  <sheetProtection/>
  <autoFilter ref="A2:C76"/>
  <mergeCells count="1">
    <mergeCell ref="A1:B1"/>
  </mergeCells>
  <printOptions/>
  <pageMargins left="0.7086614173228347" right="0.7086614173228347" top="0.7480314960629921" bottom="0.35433070866141736" header="0.31496062992125984" footer="0.31496062992125984"/>
  <pageSetup horizontalDpi="180" verticalDpi="180" orientation="landscape" paperSize="9" scale="82" r:id="rId1"/>
  <rowBreaks count="1" manualBreakCount="1">
    <brk id="38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42"/>
  <sheetViews>
    <sheetView view="pageBreakPreview" zoomScale="110" zoomScaleSheetLayoutView="110" workbookViewId="0" topLeftCell="A319">
      <selection activeCell="I70" sqref="I70"/>
    </sheetView>
  </sheetViews>
  <sheetFormatPr defaultColWidth="9.140625" defaultRowHeight="15"/>
  <cols>
    <col min="1" max="1" width="30.140625" style="70" customWidth="1"/>
    <col min="2" max="3" width="6.7109375" style="26" customWidth="1"/>
    <col min="4" max="4" width="13.140625" style="26" customWidth="1"/>
    <col min="5" max="5" width="14.8515625" style="26" customWidth="1"/>
    <col min="6" max="10" width="13.421875" style="26" customWidth="1"/>
  </cols>
  <sheetData>
    <row r="1" spans="1:10" ht="15">
      <c r="A1" s="126" t="s">
        <v>12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5">
      <c r="A2" s="63"/>
      <c r="B2" s="27"/>
      <c r="C2" s="27"/>
      <c r="D2" s="27"/>
      <c r="E2" s="27"/>
      <c r="F2" s="27"/>
      <c r="G2" s="27"/>
      <c r="H2" s="27"/>
      <c r="I2" s="27"/>
      <c r="J2" s="29" t="s">
        <v>73</v>
      </c>
    </row>
    <row r="3" spans="1:10" ht="18" customHeight="1">
      <c r="A3" s="63"/>
      <c r="B3" s="27"/>
      <c r="C3" s="27"/>
      <c r="D3" s="128" t="s">
        <v>72</v>
      </c>
      <c r="E3" s="128"/>
      <c r="F3" s="128"/>
      <c r="G3" s="128"/>
      <c r="H3" s="27"/>
      <c r="I3" s="27"/>
      <c r="J3" s="27"/>
    </row>
    <row r="4" spans="1:10" ht="15">
      <c r="A4" s="63"/>
      <c r="B4" s="27"/>
      <c r="C4" s="27"/>
      <c r="D4" s="128" t="s">
        <v>261</v>
      </c>
      <c r="E4" s="128"/>
      <c r="F4" s="128"/>
      <c r="G4" s="128"/>
      <c r="H4" s="27"/>
      <c r="I4" s="27"/>
      <c r="J4" s="27"/>
    </row>
    <row r="5" spans="1:10" ht="18" customHeight="1">
      <c r="A5" s="63"/>
      <c r="B5" s="27"/>
      <c r="C5" s="27"/>
      <c r="D5" s="28"/>
      <c r="E5" s="129" t="s">
        <v>71</v>
      </c>
      <c r="F5" s="129"/>
      <c r="G5" s="28"/>
      <c r="H5" s="27"/>
      <c r="I5" s="27"/>
      <c r="J5" s="27"/>
    </row>
    <row r="6" spans="1:10" s="2" customFormat="1" ht="18" customHeight="1">
      <c r="A6" s="135" t="s">
        <v>1</v>
      </c>
      <c r="B6" s="130" t="s">
        <v>76</v>
      </c>
      <c r="C6" s="130" t="s">
        <v>61</v>
      </c>
      <c r="D6" s="131" t="s">
        <v>62</v>
      </c>
      <c r="E6" s="138" t="s">
        <v>68</v>
      </c>
      <c r="F6" s="139"/>
      <c r="G6" s="139"/>
      <c r="H6" s="139"/>
      <c r="I6" s="139"/>
      <c r="J6" s="134"/>
    </row>
    <row r="7" spans="1:10" s="2" customFormat="1" ht="16.5" customHeight="1">
      <c r="A7" s="136"/>
      <c r="B7" s="130"/>
      <c r="C7" s="130"/>
      <c r="D7" s="132"/>
      <c r="E7" s="138" t="s">
        <v>4</v>
      </c>
      <c r="F7" s="139"/>
      <c r="G7" s="139"/>
      <c r="H7" s="139"/>
      <c r="I7" s="139"/>
      <c r="J7" s="134"/>
    </row>
    <row r="8" spans="1:10" s="2" customFormat="1" ht="68.25" customHeight="1">
      <c r="A8" s="136"/>
      <c r="B8" s="130"/>
      <c r="C8" s="130"/>
      <c r="D8" s="132"/>
      <c r="E8" s="134" t="s">
        <v>70</v>
      </c>
      <c r="F8" s="131" t="s">
        <v>63</v>
      </c>
      <c r="G8" s="130" t="s">
        <v>64</v>
      </c>
      <c r="H8" s="131" t="s">
        <v>65</v>
      </c>
      <c r="I8" s="130" t="s">
        <v>84</v>
      </c>
      <c r="J8" s="130"/>
    </row>
    <row r="9" spans="1:10" s="2" customFormat="1" ht="30.75" customHeight="1">
      <c r="A9" s="137"/>
      <c r="B9" s="130"/>
      <c r="C9" s="130"/>
      <c r="D9" s="133"/>
      <c r="E9" s="134"/>
      <c r="F9" s="133"/>
      <c r="G9" s="130"/>
      <c r="H9" s="133"/>
      <c r="I9" s="85" t="s">
        <v>66</v>
      </c>
      <c r="J9" s="85" t="s">
        <v>67</v>
      </c>
    </row>
    <row r="10" spans="1:10" s="3" customFormat="1" ht="12">
      <c r="A10" s="32">
        <v>1</v>
      </c>
      <c r="B10" s="32">
        <v>2</v>
      </c>
      <c r="C10" s="32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</row>
    <row r="11" spans="1:10" s="3" customFormat="1" ht="12">
      <c r="A11" s="35" t="s">
        <v>74</v>
      </c>
      <c r="B11" s="34">
        <v>100</v>
      </c>
      <c r="C11" s="34" t="s">
        <v>13</v>
      </c>
      <c r="D11" s="61">
        <f>E11+F11+G11+H11+I11</f>
        <v>30392093.919999998</v>
      </c>
      <c r="E11" s="61">
        <f>E14</f>
        <v>22628834.029999997</v>
      </c>
      <c r="F11" s="61">
        <f>F37</f>
        <v>1035344.87</v>
      </c>
      <c r="G11" s="61">
        <f>G37</f>
        <v>0</v>
      </c>
      <c r="H11" s="61"/>
      <c r="I11" s="61">
        <f>I13+I14+I35+I36+I38+I42</f>
        <v>6727915.02</v>
      </c>
      <c r="J11" s="61">
        <f>J14</f>
        <v>0</v>
      </c>
    </row>
    <row r="12" spans="1:10" s="3" customFormat="1" ht="12">
      <c r="A12" s="64" t="s">
        <v>4</v>
      </c>
      <c r="B12" s="33"/>
      <c r="C12" s="33"/>
      <c r="D12" s="30"/>
      <c r="E12" s="17"/>
      <c r="F12" s="17"/>
      <c r="G12" s="17"/>
      <c r="H12" s="17"/>
      <c r="I12" s="60"/>
      <c r="J12" s="17"/>
    </row>
    <row r="13" spans="1:10" s="3" customFormat="1" ht="12">
      <c r="A13" s="64" t="s">
        <v>60</v>
      </c>
      <c r="B13" s="33">
        <v>110</v>
      </c>
      <c r="C13" s="33">
        <v>120</v>
      </c>
      <c r="D13" s="54">
        <f>I13</f>
        <v>0</v>
      </c>
      <c r="E13" s="17" t="s">
        <v>13</v>
      </c>
      <c r="F13" s="17" t="s">
        <v>13</v>
      </c>
      <c r="G13" s="17" t="s">
        <v>13</v>
      </c>
      <c r="H13" s="17" t="s">
        <v>13</v>
      </c>
      <c r="I13" s="60"/>
      <c r="J13" s="17" t="s">
        <v>13</v>
      </c>
    </row>
    <row r="14" spans="1:10" s="3" customFormat="1" ht="12">
      <c r="A14" s="64" t="s">
        <v>77</v>
      </c>
      <c r="B14" s="33">
        <v>120</v>
      </c>
      <c r="C14" s="33">
        <v>130</v>
      </c>
      <c r="D14" s="54">
        <f>D16+D17+D18+D19+D20+D21+D22+D23+D24+D25+D26+D27+D28+D29+D30+D31+D32+D33+D34</f>
        <v>29356744.029999997</v>
      </c>
      <c r="E14" s="54">
        <f>E16+E17+E18+E19+E20+E21+E22+E23+E24+E25+E26+E27+E28+E29+E30+E31</f>
        <v>22628834.029999997</v>
      </c>
      <c r="F14" s="17" t="s">
        <v>13</v>
      </c>
      <c r="G14" s="17" t="s">
        <v>13</v>
      </c>
      <c r="H14" s="30"/>
      <c r="I14" s="54">
        <f>I16+I17+I18+I19+I20+I21+I22+I23+I24+I25+I26+I27+I28+I29+I30+I31+I32+I33+I34+I35+I36</f>
        <v>6727910</v>
      </c>
      <c r="J14" s="54">
        <f>J16+J17+J18+J19+J20+J21+J22+J23+J24+J25+J26+J27+J28+J29+J30+J31+J32+J33+J34</f>
        <v>0</v>
      </c>
    </row>
    <row r="15" spans="1:10" s="3" customFormat="1" ht="12">
      <c r="A15" s="64" t="s">
        <v>4</v>
      </c>
      <c r="B15" s="33"/>
      <c r="C15" s="33"/>
      <c r="D15" s="30"/>
      <c r="E15" s="17"/>
      <c r="F15" s="17"/>
      <c r="G15" s="17"/>
      <c r="H15" s="17"/>
      <c r="I15" s="17"/>
      <c r="J15" s="17"/>
    </row>
    <row r="16" spans="1:10" s="3" customFormat="1" ht="39" customHeight="1">
      <c r="A16" s="88" t="s">
        <v>85</v>
      </c>
      <c r="B16" s="33"/>
      <c r="C16" s="33"/>
      <c r="D16" s="54">
        <f>E16</f>
        <v>17310850</v>
      </c>
      <c r="E16" s="60">
        <v>17310850</v>
      </c>
      <c r="F16" s="17" t="s">
        <v>13</v>
      </c>
      <c r="G16" s="17" t="s">
        <v>13</v>
      </c>
      <c r="H16" s="17"/>
      <c r="I16" s="60"/>
      <c r="J16" s="17"/>
    </row>
    <row r="17" spans="1:10" s="3" customFormat="1" ht="24" customHeight="1">
      <c r="A17" s="88" t="s">
        <v>86</v>
      </c>
      <c r="B17" s="33"/>
      <c r="C17" s="33"/>
      <c r="D17" s="54">
        <f>E17+I17</f>
        <v>8768926.58</v>
      </c>
      <c r="E17" s="60">
        <v>3646716.58</v>
      </c>
      <c r="F17" s="17" t="s">
        <v>13</v>
      </c>
      <c r="G17" s="17" t="s">
        <v>13</v>
      </c>
      <c r="H17" s="17"/>
      <c r="I17" s="60">
        <v>5122210</v>
      </c>
      <c r="J17" s="17"/>
    </row>
    <row r="18" spans="1:10" s="3" customFormat="1" ht="33.75" customHeight="1">
      <c r="A18" s="64" t="s">
        <v>87</v>
      </c>
      <c r="B18" s="33"/>
      <c r="C18" s="33"/>
      <c r="D18" s="54">
        <f aca="true" t="shared" si="0" ref="D18:D31">E18</f>
        <v>0</v>
      </c>
      <c r="E18" s="17"/>
      <c r="F18" s="17" t="s">
        <v>13</v>
      </c>
      <c r="G18" s="17" t="s">
        <v>13</v>
      </c>
      <c r="H18" s="17"/>
      <c r="I18" s="60"/>
      <c r="J18" s="17"/>
    </row>
    <row r="19" spans="1:10" s="3" customFormat="1" ht="33.75" customHeight="1">
      <c r="A19" s="64" t="s">
        <v>88</v>
      </c>
      <c r="B19" s="33"/>
      <c r="C19" s="33"/>
      <c r="D19" s="54">
        <f t="shared" si="0"/>
        <v>0</v>
      </c>
      <c r="E19" s="17"/>
      <c r="F19" s="17" t="s">
        <v>13</v>
      </c>
      <c r="G19" s="17" t="s">
        <v>13</v>
      </c>
      <c r="H19" s="17"/>
      <c r="I19" s="60"/>
      <c r="J19" s="17"/>
    </row>
    <row r="20" spans="1:10" s="3" customFormat="1" ht="33.75" customHeight="1">
      <c r="A20" s="64" t="s">
        <v>89</v>
      </c>
      <c r="B20" s="33"/>
      <c r="C20" s="33"/>
      <c r="D20" s="54">
        <f t="shared" si="0"/>
        <v>0</v>
      </c>
      <c r="E20" s="17"/>
      <c r="F20" s="17" t="s">
        <v>13</v>
      </c>
      <c r="G20" s="17" t="s">
        <v>13</v>
      </c>
      <c r="H20" s="17"/>
      <c r="I20" s="60"/>
      <c r="J20" s="17"/>
    </row>
    <row r="21" spans="1:10" s="3" customFormat="1" ht="21.75" customHeight="1">
      <c r="A21" s="64" t="s">
        <v>90</v>
      </c>
      <c r="B21" s="33"/>
      <c r="C21" s="33"/>
      <c r="D21" s="54">
        <f t="shared" si="0"/>
        <v>0</v>
      </c>
      <c r="E21" s="17"/>
      <c r="F21" s="17" t="s">
        <v>13</v>
      </c>
      <c r="G21" s="17" t="s">
        <v>13</v>
      </c>
      <c r="H21" s="17"/>
      <c r="I21" s="60"/>
      <c r="J21" s="17"/>
    </row>
    <row r="22" spans="1:10" s="3" customFormat="1" ht="38.25" customHeight="1">
      <c r="A22" s="64" t="s">
        <v>91</v>
      </c>
      <c r="B22" s="33"/>
      <c r="C22" s="33"/>
      <c r="D22" s="54">
        <f t="shared" si="0"/>
        <v>0</v>
      </c>
      <c r="E22" s="17"/>
      <c r="F22" s="17" t="s">
        <v>13</v>
      </c>
      <c r="G22" s="17" t="s">
        <v>13</v>
      </c>
      <c r="H22" s="17"/>
      <c r="I22" s="60"/>
      <c r="J22" s="17"/>
    </row>
    <row r="23" spans="1:10" s="3" customFormat="1" ht="58.5" customHeight="1">
      <c r="A23" s="64" t="s">
        <v>92</v>
      </c>
      <c r="B23" s="33"/>
      <c r="C23" s="33"/>
      <c r="D23" s="54">
        <f t="shared" si="0"/>
        <v>0</v>
      </c>
      <c r="E23" s="17"/>
      <c r="F23" s="17" t="s">
        <v>13</v>
      </c>
      <c r="G23" s="17" t="s">
        <v>13</v>
      </c>
      <c r="H23" s="17"/>
      <c r="I23" s="60"/>
      <c r="J23" s="17"/>
    </row>
    <row r="24" spans="1:10" s="3" customFormat="1" ht="33.75" customHeight="1">
      <c r="A24" s="64" t="s">
        <v>93</v>
      </c>
      <c r="B24" s="33"/>
      <c r="C24" s="33"/>
      <c r="D24" s="54">
        <f t="shared" si="0"/>
        <v>0</v>
      </c>
      <c r="E24" s="17"/>
      <c r="F24" s="17" t="s">
        <v>13</v>
      </c>
      <c r="G24" s="17" t="s">
        <v>13</v>
      </c>
      <c r="H24" s="17"/>
      <c r="I24" s="60"/>
      <c r="J24" s="17"/>
    </row>
    <row r="25" spans="1:10" s="3" customFormat="1" ht="33.75" customHeight="1">
      <c r="A25" s="64" t="s">
        <v>94</v>
      </c>
      <c r="B25" s="33"/>
      <c r="C25" s="33"/>
      <c r="D25" s="54">
        <f t="shared" si="0"/>
        <v>0</v>
      </c>
      <c r="E25" s="17"/>
      <c r="F25" s="17" t="s">
        <v>13</v>
      </c>
      <c r="G25" s="17" t="s">
        <v>13</v>
      </c>
      <c r="H25" s="17"/>
      <c r="I25" s="60"/>
      <c r="J25" s="17"/>
    </row>
    <row r="26" spans="1:10" s="3" customFormat="1" ht="49.5" customHeight="1">
      <c r="A26" s="64" t="s">
        <v>95</v>
      </c>
      <c r="B26" s="33"/>
      <c r="C26" s="33"/>
      <c r="D26" s="54">
        <f t="shared" si="0"/>
        <v>0</v>
      </c>
      <c r="E26" s="17"/>
      <c r="F26" s="17" t="s">
        <v>13</v>
      </c>
      <c r="G26" s="17" t="s">
        <v>13</v>
      </c>
      <c r="H26" s="17"/>
      <c r="I26" s="60"/>
      <c r="J26" s="17"/>
    </row>
    <row r="27" spans="1:10" s="3" customFormat="1" ht="34.5" customHeight="1">
      <c r="A27" s="64" t="s">
        <v>96</v>
      </c>
      <c r="B27" s="33"/>
      <c r="C27" s="33"/>
      <c r="D27" s="54">
        <f t="shared" si="0"/>
        <v>0</v>
      </c>
      <c r="E27" s="17"/>
      <c r="F27" s="17" t="s">
        <v>13</v>
      </c>
      <c r="G27" s="17" t="s">
        <v>13</v>
      </c>
      <c r="H27" s="17"/>
      <c r="I27" s="60"/>
      <c r="J27" s="17"/>
    </row>
    <row r="28" spans="1:10" s="3" customFormat="1" ht="48.75" customHeight="1">
      <c r="A28" s="64" t="s">
        <v>97</v>
      </c>
      <c r="B28" s="33"/>
      <c r="C28" s="33"/>
      <c r="D28" s="54">
        <f t="shared" si="0"/>
        <v>0</v>
      </c>
      <c r="E28" s="17"/>
      <c r="F28" s="17" t="s">
        <v>13</v>
      </c>
      <c r="G28" s="17" t="s">
        <v>13</v>
      </c>
      <c r="H28" s="17"/>
      <c r="I28" s="60"/>
      <c r="J28" s="17"/>
    </row>
    <row r="29" spans="1:10" s="3" customFormat="1" ht="38.25" customHeight="1">
      <c r="A29" s="64" t="s">
        <v>98</v>
      </c>
      <c r="B29" s="33"/>
      <c r="C29" s="33"/>
      <c r="D29" s="54">
        <f t="shared" si="0"/>
        <v>0</v>
      </c>
      <c r="E29" s="17"/>
      <c r="F29" s="17" t="s">
        <v>13</v>
      </c>
      <c r="G29" s="17" t="s">
        <v>13</v>
      </c>
      <c r="H29" s="17"/>
      <c r="I29" s="60"/>
      <c r="J29" s="17"/>
    </row>
    <row r="30" spans="1:10" s="3" customFormat="1" ht="24.75" customHeight="1">
      <c r="A30" s="88" t="s">
        <v>99</v>
      </c>
      <c r="B30" s="33"/>
      <c r="C30" s="33"/>
      <c r="D30" s="54">
        <f t="shared" si="0"/>
        <v>638129.45</v>
      </c>
      <c r="E30" s="60">
        <v>638129.45</v>
      </c>
      <c r="F30" s="17" t="s">
        <v>13</v>
      </c>
      <c r="G30" s="17" t="s">
        <v>13</v>
      </c>
      <c r="H30" s="17"/>
      <c r="I30" s="60"/>
      <c r="J30" s="17"/>
    </row>
    <row r="31" spans="1:10" s="3" customFormat="1" ht="18.75" customHeight="1">
      <c r="A31" s="88" t="s">
        <v>100</v>
      </c>
      <c r="B31" s="33"/>
      <c r="C31" s="33"/>
      <c r="D31" s="54">
        <f t="shared" si="0"/>
        <v>1033138</v>
      </c>
      <c r="E31" s="60">
        <v>1033138</v>
      </c>
      <c r="F31" s="17" t="s">
        <v>13</v>
      </c>
      <c r="G31" s="17" t="s">
        <v>13</v>
      </c>
      <c r="H31" s="17"/>
      <c r="I31" s="60"/>
      <c r="J31" s="17"/>
    </row>
    <row r="32" spans="1:10" s="3" customFormat="1" ht="18.75" customHeight="1">
      <c r="A32" s="64" t="s">
        <v>78</v>
      </c>
      <c r="B32" s="33"/>
      <c r="C32" s="33">
        <v>130</v>
      </c>
      <c r="D32" s="54">
        <f>I32</f>
        <v>1476900</v>
      </c>
      <c r="E32" s="17" t="s">
        <v>13</v>
      </c>
      <c r="F32" s="17" t="s">
        <v>13</v>
      </c>
      <c r="G32" s="17" t="s">
        <v>13</v>
      </c>
      <c r="H32" s="17" t="s">
        <v>13</v>
      </c>
      <c r="I32" s="60">
        <f>1476900</f>
        <v>1476900</v>
      </c>
      <c r="J32" s="17"/>
    </row>
    <row r="33" spans="1:10" s="3" customFormat="1" ht="25.5" customHeight="1">
      <c r="A33" s="64" t="s">
        <v>79</v>
      </c>
      <c r="B33" s="33"/>
      <c r="C33" s="33">
        <v>130</v>
      </c>
      <c r="D33" s="54">
        <f>I33</f>
        <v>0</v>
      </c>
      <c r="E33" s="17" t="s">
        <v>13</v>
      </c>
      <c r="F33" s="17" t="s">
        <v>13</v>
      </c>
      <c r="G33" s="17" t="s">
        <v>13</v>
      </c>
      <c r="H33" s="17" t="s">
        <v>13</v>
      </c>
      <c r="I33" s="60"/>
      <c r="J33" s="17"/>
    </row>
    <row r="34" spans="1:10" s="3" customFormat="1" ht="17.25" customHeight="1">
      <c r="A34" s="64" t="s">
        <v>80</v>
      </c>
      <c r="B34" s="33"/>
      <c r="C34" s="33">
        <v>130</v>
      </c>
      <c r="D34" s="54">
        <f>I34</f>
        <v>128800</v>
      </c>
      <c r="E34" s="17" t="s">
        <v>13</v>
      </c>
      <c r="F34" s="17" t="s">
        <v>13</v>
      </c>
      <c r="G34" s="17" t="s">
        <v>13</v>
      </c>
      <c r="H34" s="17" t="s">
        <v>13</v>
      </c>
      <c r="I34" s="60">
        <v>128800</v>
      </c>
      <c r="J34" s="17"/>
    </row>
    <row r="35" spans="1:10" s="3" customFormat="1" ht="24" customHeight="1">
      <c r="A35" s="64" t="s">
        <v>81</v>
      </c>
      <c r="B35" s="33">
        <v>130</v>
      </c>
      <c r="C35" s="33">
        <v>140</v>
      </c>
      <c r="D35" s="54">
        <f>I35</f>
        <v>0</v>
      </c>
      <c r="E35" s="17" t="s">
        <v>13</v>
      </c>
      <c r="F35" s="17" t="s">
        <v>13</v>
      </c>
      <c r="G35" s="17" t="s">
        <v>13</v>
      </c>
      <c r="H35" s="17" t="s">
        <v>13</v>
      </c>
      <c r="I35" s="59"/>
      <c r="J35" s="17" t="s">
        <v>13</v>
      </c>
    </row>
    <row r="36" spans="1:10" s="3" customFormat="1" ht="50.25" customHeight="1">
      <c r="A36" s="64" t="s">
        <v>82</v>
      </c>
      <c r="B36" s="33">
        <v>140</v>
      </c>
      <c r="C36" s="33"/>
      <c r="D36" s="54">
        <f>I36</f>
        <v>0</v>
      </c>
      <c r="E36" s="17" t="s">
        <v>13</v>
      </c>
      <c r="F36" s="17" t="s">
        <v>13</v>
      </c>
      <c r="G36" s="17" t="s">
        <v>13</v>
      </c>
      <c r="H36" s="17" t="s">
        <v>13</v>
      </c>
      <c r="I36" s="59"/>
      <c r="J36" s="17" t="s">
        <v>13</v>
      </c>
    </row>
    <row r="37" spans="1:10" s="3" customFormat="1" ht="22.5" customHeight="1">
      <c r="A37" s="88" t="s">
        <v>83</v>
      </c>
      <c r="B37" s="33">
        <v>150</v>
      </c>
      <c r="C37" s="33">
        <v>180</v>
      </c>
      <c r="D37" s="54">
        <f>F37+G37</f>
        <v>1035344.87</v>
      </c>
      <c r="E37" s="17" t="s">
        <v>13</v>
      </c>
      <c r="F37" s="60">
        <f>974510.73+60834.14</f>
        <v>1035344.87</v>
      </c>
      <c r="G37" s="60">
        <v>0</v>
      </c>
      <c r="H37" s="17" t="s">
        <v>13</v>
      </c>
      <c r="I37" s="17" t="s">
        <v>13</v>
      </c>
      <c r="J37" s="17" t="s">
        <v>13</v>
      </c>
    </row>
    <row r="38" spans="1:10" s="71" customFormat="1" ht="12">
      <c r="A38" s="78" t="s">
        <v>258</v>
      </c>
      <c r="B38" s="79">
        <v>160</v>
      </c>
      <c r="C38" s="79">
        <v>180</v>
      </c>
      <c r="D38" s="74">
        <f>D40+D41</f>
        <v>5.02</v>
      </c>
      <c r="E38" s="75" t="s">
        <v>13</v>
      </c>
      <c r="F38" s="75" t="s">
        <v>13</v>
      </c>
      <c r="G38" s="75" t="s">
        <v>13</v>
      </c>
      <c r="H38" s="75" t="s">
        <v>13</v>
      </c>
      <c r="I38" s="74">
        <f>I40+I41</f>
        <v>5.02</v>
      </c>
      <c r="J38" s="75"/>
    </row>
    <row r="39" spans="1:10" s="71" customFormat="1" ht="12">
      <c r="A39" s="80" t="s">
        <v>4</v>
      </c>
      <c r="B39" s="73"/>
      <c r="C39" s="73"/>
      <c r="D39" s="81"/>
      <c r="E39" s="75"/>
      <c r="F39" s="75"/>
      <c r="G39" s="75"/>
      <c r="H39" s="75"/>
      <c r="I39" s="74"/>
      <c r="J39" s="75"/>
    </row>
    <row r="40" spans="1:10" s="71" customFormat="1" ht="12">
      <c r="A40" s="82" t="s">
        <v>259</v>
      </c>
      <c r="B40" s="73"/>
      <c r="C40" s="73">
        <v>180</v>
      </c>
      <c r="D40" s="81">
        <f>I40</f>
        <v>0</v>
      </c>
      <c r="E40" s="75" t="s">
        <v>13</v>
      </c>
      <c r="F40" s="75" t="s">
        <v>13</v>
      </c>
      <c r="G40" s="75" t="s">
        <v>13</v>
      </c>
      <c r="H40" s="75" t="s">
        <v>13</v>
      </c>
      <c r="I40" s="74"/>
      <c r="J40" s="75"/>
    </row>
    <row r="41" spans="1:10" s="71" customFormat="1" ht="12">
      <c r="A41" s="82" t="s">
        <v>260</v>
      </c>
      <c r="B41" s="73"/>
      <c r="C41" s="73">
        <v>180</v>
      </c>
      <c r="D41" s="81">
        <f>I41</f>
        <v>5.02</v>
      </c>
      <c r="E41" s="75" t="s">
        <v>13</v>
      </c>
      <c r="F41" s="75" t="s">
        <v>13</v>
      </c>
      <c r="G41" s="75" t="s">
        <v>13</v>
      </c>
      <c r="H41" s="75" t="s">
        <v>13</v>
      </c>
      <c r="I41" s="74">
        <v>5.02</v>
      </c>
      <c r="J41" s="75"/>
    </row>
    <row r="42" spans="1:10" s="76" customFormat="1" ht="12">
      <c r="A42" s="72" t="s">
        <v>57</v>
      </c>
      <c r="B42" s="73">
        <v>180</v>
      </c>
      <c r="C42" s="73">
        <v>400</v>
      </c>
      <c r="D42" s="74">
        <f>D44+D45+D46+D47</f>
        <v>0</v>
      </c>
      <c r="E42" s="75" t="s">
        <v>13</v>
      </c>
      <c r="F42" s="75" t="s">
        <v>13</v>
      </c>
      <c r="G42" s="75" t="s">
        <v>13</v>
      </c>
      <c r="H42" s="75" t="s">
        <v>13</v>
      </c>
      <c r="I42" s="74">
        <f>I44+I45+I46+I47</f>
        <v>0</v>
      </c>
      <c r="J42" s="75" t="s">
        <v>13</v>
      </c>
    </row>
    <row r="43" spans="1:10" s="3" customFormat="1" ht="12">
      <c r="A43" s="65" t="s">
        <v>4</v>
      </c>
      <c r="B43" s="33"/>
      <c r="C43" s="33"/>
      <c r="D43" s="30"/>
      <c r="E43" s="17"/>
      <c r="F43" s="17"/>
      <c r="G43" s="17"/>
      <c r="H43" s="17"/>
      <c r="I43" s="60"/>
      <c r="J43" s="17"/>
    </row>
    <row r="44" spans="1:10" s="3" customFormat="1" ht="12">
      <c r="A44" s="65" t="s">
        <v>101</v>
      </c>
      <c r="B44" s="33"/>
      <c r="C44" s="33">
        <v>410</v>
      </c>
      <c r="D44" s="54">
        <f>I44</f>
        <v>0</v>
      </c>
      <c r="E44" s="17" t="s">
        <v>13</v>
      </c>
      <c r="F44" s="17" t="s">
        <v>13</v>
      </c>
      <c r="G44" s="17" t="s">
        <v>13</v>
      </c>
      <c r="H44" s="17" t="s">
        <v>13</v>
      </c>
      <c r="I44" s="60"/>
      <c r="J44" s="17" t="s">
        <v>13</v>
      </c>
    </row>
    <row r="45" spans="1:10" s="3" customFormat="1" ht="21.75" customHeight="1">
      <c r="A45" s="65" t="s">
        <v>102</v>
      </c>
      <c r="B45" s="33"/>
      <c r="C45" s="33">
        <v>420</v>
      </c>
      <c r="D45" s="54">
        <f>I45</f>
        <v>0</v>
      </c>
      <c r="E45" s="17" t="s">
        <v>13</v>
      </c>
      <c r="F45" s="17" t="s">
        <v>13</v>
      </c>
      <c r="G45" s="17" t="s">
        <v>13</v>
      </c>
      <c r="H45" s="17" t="s">
        <v>13</v>
      </c>
      <c r="I45" s="60"/>
      <c r="J45" s="17" t="s">
        <v>13</v>
      </c>
    </row>
    <row r="46" spans="1:10" s="3" customFormat="1" ht="21.75" customHeight="1">
      <c r="A46" s="65" t="s">
        <v>103</v>
      </c>
      <c r="B46" s="33"/>
      <c r="C46" s="33">
        <v>430</v>
      </c>
      <c r="D46" s="54">
        <f>I46</f>
        <v>0</v>
      </c>
      <c r="E46" s="17" t="s">
        <v>13</v>
      </c>
      <c r="F46" s="17" t="s">
        <v>13</v>
      </c>
      <c r="G46" s="17" t="s">
        <v>13</v>
      </c>
      <c r="H46" s="17" t="s">
        <v>13</v>
      </c>
      <c r="I46" s="60"/>
      <c r="J46" s="17" t="s">
        <v>13</v>
      </c>
    </row>
    <row r="47" spans="1:10" s="3" customFormat="1" ht="17.25" customHeight="1">
      <c r="A47" s="65" t="s">
        <v>104</v>
      </c>
      <c r="B47" s="33"/>
      <c r="C47" s="33">
        <v>440</v>
      </c>
      <c r="D47" s="54">
        <f>I47</f>
        <v>0</v>
      </c>
      <c r="E47" s="17" t="s">
        <v>13</v>
      </c>
      <c r="F47" s="17" t="s">
        <v>13</v>
      </c>
      <c r="G47" s="17" t="s">
        <v>13</v>
      </c>
      <c r="H47" s="17" t="s">
        <v>13</v>
      </c>
      <c r="I47" s="60"/>
      <c r="J47" s="17" t="s">
        <v>13</v>
      </c>
    </row>
    <row r="48" spans="1:10" s="2" customFormat="1" ht="11.25" customHeight="1">
      <c r="A48" s="42" t="s">
        <v>75</v>
      </c>
      <c r="B48" s="43"/>
      <c r="C48" s="44"/>
      <c r="D48" s="62">
        <f aca="true" t="shared" si="1" ref="D48:J48">D49+D55+D59+D62+D71</f>
        <v>30546283.16</v>
      </c>
      <c r="E48" s="62">
        <f t="shared" si="1"/>
        <v>22689537.79</v>
      </c>
      <c r="F48" s="62">
        <f t="shared" si="1"/>
        <v>1115177.1099999999</v>
      </c>
      <c r="G48" s="62">
        <f t="shared" si="1"/>
        <v>0</v>
      </c>
      <c r="H48" s="62">
        <f t="shared" si="1"/>
        <v>0</v>
      </c>
      <c r="I48" s="62">
        <f t="shared" si="1"/>
        <v>6741568.260000001</v>
      </c>
      <c r="J48" s="62">
        <f t="shared" si="1"/>
        <v>0</v>
      </c>
    </row>
    <row r="49" spans="1:10" s="2" customFormat="1" ht="13.5" customHeight="1">
      <c r="A49" s="66" t="s">
        <v>105</v>
      </c>
      <c r="B49" s="33"/>
      <c r="C49" s="33"/>
      <c r="D49" s="60">
        <f aca="true" t="shared" si="2" ref="D49:I49">D51+D52+D53+D54</f>
        <v>18723729.94</v>
      </c>
      <c r="E49" s="60">
        <f t="shared" si="2"/>
        <v>17015130.5</v>
      </c>
      <c r="F49" s="60">
        <f t="shared" si="2"/>
        <v>887599.44</v>
      </c>
      <c r="G49" s="60">
        <f t="shared" si="2"/>
        <v>0</v>
      </c>
      <c r="H49" s="60">
        <f t="shared" si="2"/>
        <v>0</v>
      </c>
      <c r="I49" s="60">
        <f t="shared" si="2"/>
        <v>821000</v>
      </c>
      <c r="J49" s="60">
        <f>K49+L49</f>
        <v>0</v>
      </c>
    </row>
    <row r="50" spans="1:10" s="2" customFormat="1" ht="13.5" customHeight="1">
      <c r="A50" s="66" t="s">
        <v>4</v>
      </c>
      <c r="B50" s="33"/>
      <c r="C50" s="33"/>
      <c r="D50" s="54"/>
      <c r="E50" s="60"/>
      <c r="F50" s="60"/>
      <c r="G50" s="60"/>
      <c r="H50" s="60"/>
      <c r="I50" s="60"/>
      <c r="J50" s="60"/>
    </row>
    <row r="51" spans="1:10" s="2" customFormat="1" ht="25.5" customHeight="1">
      <c r="A51" s="66" t="s">
        <v>45</v>
      </c>
      <c r="B51" s="33">
        <v>210</v>
      </c>
      <c r="C51" s="33">
        <v>111</v>
      </c>
      <c r="D51" s="54">
        <f>E51+F51+G51+H51+I51</f>
        <v>14378506.64</v>
      </c>
      <c r="E51" s="60">
        <v>13066186.64</v>
      </c>
      <c r="F51" s="60">
        <v>681720</v>
      </c>
      <c r="G51" s="60"/>
      <c r="H51" s="60"/>
      <c r="I51" s="60">
        <v>630600</v>
      </c>
      <c r="J51" s="60"/>
    </row>
    <row r="52" spans="1:10" s="2" customFormat="1" ht="36.75" customHeight="1">
      <c r="A52" s="66" t="s">
        <v>106</v>
      </c>
      <c r="B52" s="33"/>
      <c r="C52" s="33">
        <v>112</v>
      </c>
      <c r="D52" s="54">
        <f>E52+F52+G52+H52+I52</f>
        <v>2955.5</v>
      </c>
      <c r="E52" s="60">
        <f>920+2035.5</f>
        <v>2955.5</v>
      </c>
      <c r="F52" s="60"/>
      <c r="G52" s="60"/>
      <c r="H52" s="60"/>
      <c r="I52" s="60"/>
      <c r="J52" s="60"/>
    </row>
    <row r="53" spans="1:10" s="2" customFormat="1" ht="36" customHeight="1">
      <c r="A53" s="66" t="s">
        <v>107</v>
      </c>
      <c r="B53" s="33"/>
      <c r="C53" s="33">
        <v>119</v>
      </c>
      <c r="D53" s="54">
        <f>E53+F53+G53+H53+I53</f>
        <v>534266</v>
      </c>
      <c r="E53" s="60">
        <v>534266</v>
      </c>
      <c r="F53" s="60"/>
      <c r="G53" s="60"/>
      <c r="H53" s="60"/>
      <c r="I53" s="60"/>
      <c r="J53" s="60"/>
    </row>
    <row r="54" spans="1:10" s="2" customFormat="1" ht="35.25" customHeight="1">
      <c r="A54" s="66" t="s">
        <v>46</v>
      </c>
      <c r="B54" s="33">
        <v>211</v>
      </c>
      <c r="C54" s="33">
        <v>119</v>
      </c>
      <c r="D54" s="54">
        <f>E54+F54+G54+H54+I54</f>
        <v>3808001.8</v>
      </c>
      <c r="E54" s="60">
        <v>3411722.36</v>
      </c>
      <c r="F54" s="60">
        <v>205879.44</v>
      </c>
      <c r="G54" s="60"/>
      <c r="H54" s="60"/>
      <c r="I54" s="60">
        <v>190400</v>
      </c>
      <c r="J54" s="60"/>
    </row>
    <row r="55" spans="1:10" s="2" customFormat="1" ht="39.75" customHeight="1">
      <c r="A55" s="66" t="s">
        <v>123</v>
      </c>
      <c r="B55" s="33">
        <v>220</v>
      </c>
      <c r="C55" s="33">
        <v>320</v>
      </c>
      <c r="D55" s="60">
        <f>E55+F55+G55+H55+I55</f>
        <v>0</v>
      </c>
      <c r="E55" s="60">
        <f aca="true" t="shared" si="3" ref="E55:J55">E57+E58</f>
        <v>0</v>
      </c>
      <c r="F55" s="60">
        <f t="shared" si="3"/>
        <v>0</v>
      </c>
      <c r="G55" s="60">
        <f t="shared" si="3"/>
        <v>0</v>
      </c>
      <c r="H55" s="60">
        <f t="shared" si="3"/>
        <v>0</v>
      </c>
      <c r="I55" s="60">
        <f>I57+I58</f>
        <v>0</v>
      </c>
      <c r="J55" s="60">
        <f t="shared" si="3"/>
        <v>0</v>
      </c>
    </row>
    <row r="56" spans="1:10" s="2" customFormat="1" ht="13.5" customHeight="1">
      <c r="A56" s="66" t="s">
        <v>3</v>
      </c>
      <c r="B56" s="33"/>
      <c r="C56" s="33"/>
      <c r="D56" s="54"/>
      <c r="E56" s="60"/>
      <c r="F56" s="60"/>
      <c r="G56" s="60"/>
      <c r="H56" s="60"/>
      <c r="I56" s="60"/>
      <c r="J56" s="60"/>
    </row>
    <row r="57" spans="1:10" s="2" customFormat="1" ht="15.75" customHeight="1">
      <c r="A57" s="67" t="s">
        <v>18</v>
      </c>
      <c r="B57" s="36"/>
      <c r="C57" s="37">
        <v>321</v>
      </c>
      <c r="D57" s="54">
        <f>E57+F57+G57+H57+I57</f>
        <v>0</v>
      </c>
      <c r="E57" s="60"/>
      <c r="F57" s="60"/>
      <c r="G57" s="60"/>
      <c r="H57" s="60"/>
      <c r="I57" s="60"/>
      <c r="J57" s="60"/>
    </row>
    <row r="58" spans="1:10" s="2" customFormat="1" ht="26.25" customHeight="1">
      <c r="A58" s="65" t="s">
        <v>69</v>
      </c>
      <c r="B58" s="33"/>
      <c r="C58" s="33">
        <v>323</v>
      </c>
      <c r="D58" s="54">
        <f>E58+F58+G58+H58+I58</f>
        <v>0</v>
      </c>
      <c r="E58" s="60"/>
      <c r="F58" s="60"/>
      <c r="G58" s="60"/>
      <c r="H58" s="60"/>
      <c r="I58" s="60"/>
      <c r="J58" s="60"/>
    </row>
    <row r="59" spans="1:10" s="2" customFormat="1" ht="18" customHeight="1">
      <c r="A59" s="65" t="s">
        <v>108</v>
      </c>
      <c r="B59" s="33"/>
      <c r="C59" s="33">
        <v>830</v>
      </c>
      <c r="D59" s="54">
        <f>E59+F59+G59+H59+I59</f>
        <v>0</v>
      </c>
      <c r="E59" s="60">
        <f aca="true" t="shared" si="4" ref="E59:J59">E61</f>
        <v>0</v>
      </c>
      <c r="F59" s="60">
        <f t="shared" si="4"/>
        <v>0</v>
      </c>
      <c r="G59" s="60">
        <f t="shared" si="4"/>
        <v>0</v>
      </c>
      <c r="H59" s="60">
        <f t="shared" si="4"/>
        <v>0</v>
      </c>
      <c r="I59" s="60">
        <f>I61</f>
        <v>0</v>
      </c>
      <c r="J59" s="60">
        <f t="shared" si="4"/>
        <v>0</v>
      </c>
    </row>
    <row r="60" spans="1:10" s="2" customFormat="1" ht="14.25" customHeight="1">
      <c r="A60" s="66" t="s">
        <v>3</v>
      </c>
      <c r="B60" s="33"/>
      <c r="C60" s="33"/>
      <c r="D60" s="54"/>
      <c r="E60" s="60"/>
      <c r="F60" s="60"/>
      <c r="G60" s="60"/>
      <c r="H60" s="60"/>
      <c r="I60" s="60"/>
      <c r="J60" s="60"/>
    </row>
    <row r="61" spans="1:10" s="2" customFormat="1" ht="110.25" customHeight="1">
      <c r="A61" s="65" t="s">
        <v>109</v>
      </c>
      <c r="B61" s="33"/>
      <c r="C61" s="33">
        <v>831</v>
      </c>
      <c r="D61" s="54">
        <f>E61+F61+G61+H61+I61</f>
        <v>0</v>
      </c>
      <c r="E61" s="60"/>
      <c r="F61" s="60"/>
      <c r="G61" s="60"/>
      <c r="H61" s="60"/>
      <c r="I61" s="60"/>
      <c r="J61" s="60"/>
    </row>
    <row r="62" spans="1:10" s="2" customFormat="1" ht="16.5" customHeight="1">
      <c r="A62" s="66" t="s">
        <v>52</v>
      </c>
      <c r="B62" s="33">
        <v>230</v>
      </c>
      <c r="C62" s="33">
        <v>850</v>
      </c>
      <c r="D62" s="54">
        <f>E62+F62+G62+H62+I62</f>
        <v>1034459.82</v>
      </c>
      <c r="E62" s="54">
        <f>E64+E68+E69</f>
        <v>1034423.2</v>
      </c>
      <c r="F62" s="54">
        <f>F64+F68+F69</f>
        <v>0</v>
      </c>
      <c r="G62" s="54">
        <f>G64+G68+G69</f>
        <v>0</v>
      </c>
      <c r="H62" s="54">
        <f>H64+H68+H69</f>
        <v>0</v>
      </c>
      <c r="I62" s="54">
        <f>I64+I68+I69</f>
        <v>36.620000000000005</v>
      </c>
      <c r="J62" s="60">
        <f>J66+J67+J68+J69</f>
        <v>0</v>
      </c>
    </row>
    <row r="63" spans="1:10" s="2" customFormat="1" ht="14.25" customHeight="1">
      <c r="A63" s="66" t="s">
        <v>3</v>
      </c>
      <c r="B63" s="33"/>
      <c r="C63" s="33"/>
      <c r="D63" s="54"/>
      <c r="E63" s="60"/>
      <c r="F63" s="60"/>
      <c r="G63" s="60"/>
      <c r="H63" s="60"/>
      <c r="I63" s="60"/>
      <c r="J63" s="60"/>
    </row>
    <row r="64" spans="1:10" s="77" customFormat="1" ht="24" customHeight="1">
      <c r="A64" s="83" t="s">
        <v>257</v>
      </c>
      <c r="B64" s="84"/>
      <c r="C64" s="79">
        <v>851</v>
      </c>
      <c r="D64" s="81">
        <f aca="true" t="shared" si="5" ref="D64:J64">D66+D67</f>
        <v>1033138</v>
      </c>
      <c r="E64" s="81">
        <f t="shared" si="5"/>
        <v>1033138</v>
      </c>
      <c r="F64" s="81">
        <f t="shared" si="5"/>
        <v>0</v>
      </c>
      <c r="G64" s="81">
        <f t="shared" si="5"/>
        <v>0</v>
      </c>
      <c r="H64" s="81">
        <f t="shared" si="5"/>
        <v>0</v>
      </c>
      <c r="I64" s="81">
        <f t="shared" si="5"/>
        <v>0</v>
      </c>
      <c r="J64" s="81">
        <f t="shared" si="5"/>
        <v>0</v>
      </c>
    </row>
    <row r="65" spans="1:10" s="2" customFormat="1" ht="16.5" customHeight="1">
      <c r="A65" s="66" t="s">
        <v>3</v>
      </c>
      <c r="B65" s="33"/>
      <c r="C65" s="33"/>
      <c r="D65" s="54"/>
      <c r="E65" s="60"/>
      <c r="F65" s="60"/>
      <c r="G65" s="60"/>
      <c r="H65" s="60"/>
      <c r="I65" s="60"/>
      <c r="J65" s="60"/>
    </row>
    <row r="66" spans="1:10" s="2" customFormat="1" ht="15.75" customHeight="1">
      <c r="A66" s="66" t="s">
        <v>55</v>
      </c>
      <c r="B66" s="33"/>
      <c r="C66" s="33">
        <v>851</v>
      </c>
      <c r="D66" s="54">
        <f>E66+F66+G66+H66+I66</f>
        <v>1033138</v>
      </c>
      <c r="E66" s="60">
        <v>1033138</v>
      </c>
      <c r="F66" s="60"/>
      <c r="G66" s="60"/>
      <c r="H66" s="60"/>
      <c r="I66" s="60"/>
      <c r="J66" s="60"/>
    </row>
    <row r="67" spans="1:10" s="2" customFormat="1" ht="14.25" customHeight="1">
      <c r="A67" s="66" t="s">
        <v>56</v>
      </c>
      <c r="B67" s="33"/>
      <c r="C67" s="33">
        <v>851</v>
      </c>
      <c r="D67" s="54">
        <f>E67+F67+G67+H67+I67</f>
        <v>0</v>
      </c>
      <c r="E67" s="60"/>
      <c r="F67" s="60"/>
      <c r="G67" s="60"/>
      <c r="H67" s="60"/>
      <c r="I67" s="60"/>
      <c r="J67" s="60"/>
    </row>
    <row r="68" spans="1:10" s="2" customFormat="1" ht="12.75">
      <c r="A68" s="66" t="s">
        <v>59</v>
      </c>
      <c r="B68" s="33"/>
      <c r="C68" s="33">
        <v>852</v>
      </c>
      <c r="D68" s="54">
        <f>E68+F68+G68+H68+I68</f>
        <v>1285.2</v>
      </c>
      <c r="E68" s="60">
        <v>1285.2</v>
      </c>
      <c r="F68" s="60"/>
      <c r="G68" s="60"/>
      <c r="H68" s="60"/>
      <c r="I68" s="60"/>
      <c r="J68" s="60"/>
    </row>
    <row r="69" spans="1:10" s="2" customFormat="1" ht="15" customHeight="1">
      <c r="A69" s="66" t="s">
        <v>110</v>
      </c>
      <c r="B69" s="33"/>
      <c r="C69" s="33">
        <v>853</v>
      </c>
      <c r="D69" s="54">
        <f>E69+F69+G69+H69+I69</f>
        <v>36.620000000000005</v>
      </c>
      <c r="E69" s="60"/>
      <c r="F69" s="60"/>
      <c r="G69" s="60"/>
      <c r="H69" s="60"/>
      <c r="I69" s="60">
        <f>31.6+5.02</f>
        <v>36.620000000000005</v>
      </c>
      <c r="J69" s="60"/>
    </row>
    <row r="70" spans="1:10" s="2" customFormat="1" ht="17.25" customHeight="1">
      <c r="A70" s="66" t="s">
        <v>111</v>
      </c>
      <c r="B70" s="79">
        <v>240</v>
      </c>
      <c r="C70" s="33"/>
      <c r="D70" s="54">
        <f>E70+F70+G70+H70+I70</f>
        <v>0</v>
      </c>
      <c r="E70" s="60"/>
      <c r="F70" s="60"/>
      <c r="G70" s="60"/>
      <c r="H70" s="60"/>
      <c r="I70" s="60"/>
      <c r="J70" s="60"/>
    </row>
    <row r="71" spans="1:10" s="2" customFormat="1" ht="40.5" customHeight="1">
      <c r="A71" s="66" t="s">
        <v>124</v>
      </c>
      <c r="B71" s="33"/>
      <c r="C71" s="33">
        <v>240</v>
      </c>
      <c r="D71" s="87">
        <f>D72+D73</f>
        <v>10788093.399999999</v>
      </c>
      <c r="E71" s="60">
        <f aca="true" t="shared" si="6" ref="E71:J71">E72+E73</f>
        <v>4639984.09</v>
      </c>
      <c r="F71" s="60">
        <f t="shared" si="6"/>
        <v>227577.66999999998</v>
      </c>
      <c r="G71" s="60">
        <f t="shared" si="6"/>
        <v>0</v>
      </c>
      <c r="H71" s="60">
        <f t="shared" si="6"/>
        <v>0</v>
      </c>
      <c r="I71" s="60">
        <f t="shared" si="6"/>
        <v>5920531.640000001</v>
      </c>
      <c r="J71" s="60">
        <f t="shared" si="6"/>
        <v>0</v>
      </c>
    </row>
    <row r="72" spans="1:10" s="2" customFormat="1" ht="27.75" customHeight="1">
      <c r="A72" s="66" t="s">
        <v>112</v>
      </c>
      <c r="B72" s="33">
        <v>250</v>
      </c>
      <c r="C72" s="33"/>
      <c r="D72" s="54">
        <f>E72+F72+G72+H72+I72</f>
        <v>0</v>
      </c>
      <c r="E72" s="60"/>
      <c r="F72" s="60"/>
      <c r="G72" s="60"/>
      <c r="H72" s="60"/>
      <c r="I72" s="60"/>
      <c r="J72" s="60"/>
    </row>
    <row r="73" spans="1:10" s="2" customFormat="1" ht="25.5" customHeight="1">
      <c r="A73" s="66" t="s">
        <v>113</v>
      </c>
      <c r="B73" s="79">
        <v>260</v>
      </c>
      <c r="C73" s="33"/>
      <c r="D73" s="86">
        <f>D75+D84</f>
        <v>10788093.399999999</v>
      </c>
      <c r="E73" s="54">
        <f>E75+E84</f>
        <v>4639984.09</v>
      </c>
      <c r="F73" s="54">
        <f>F75+F84</f>
        <v>227577.66999999998</v>
      </c>
      <c r="G73" s="54">
        <f>G75+G84</f>
        <v>0</v>
      </c>
      <c r="H73" s="54">
        <f>H75+H84</f>
        <v>0</v>
      </c>
      <c r="I73" s="54">
        <f>I84</f>
        <v>5920531.640000001</v>
      </c>
      <c r="J73" s="54">
        <f>J75+J84</f>
        <v>0</v>
      </c>
    </row>
    <row r="74" spans="1:10" s="2" customFormat="1" ht="10.5" customHeight="1">
      <c r="A74" s="66" t="s">
        <v>3</v>
      </c>
      <c r="B74" s="33"/>
      <c r="C74" s="33"/>
      <c r="D74" s="54"/>
      <c r="E74" s="60"/>
      <c r="F74" s="60"/>
      <c r="G74" s="60"/>
      <c r="H74" s="60"/>
      <c r="I74" s="60"/>
      <c r="J74" s="60"/>
    </row>
    <row r="75" spans="1:10" s="2" customFormat="1" ht="39" customHeight="1">
      <c r="A75" s="66" t="s">
        <v>125</v>
      </c>
      <c r="B75" s="33"/>
      <c r="C75" s="33">
        <v>243</v>
      </c>
      <c r="D75" s="54">
        <f>D77+D78+D79+D80+D81+D82+D83</f>
        <v>0</v>
      </c>
      <c r="E75" s="60">
        <f>E77+E78+E79+E80+E81+E82+E83</f>
        <v>0</v>
      </c>
      <c r="F75" s="60">
        <f>F77+F78+F79+F80+F81+F82+F83</f>
        <v>0</v>
      </c>
      <c r="G75" s="60">
        <f>G77+G78+G79+G80+G81+G82+G83</f>
        <v>0</v>
      </c>
      <c r="H75" s="60">
        <f>H76+H77+H78+H79+H80+H81+H82</f>
        <v>0</v>
      </c>
      <c r="I75" s="17" t="s">
        <v>13</v>
      </c>
      <c r="J75" s="60">
        <f>J76+J77+J78+J79+J80+J81+J82</f>
        <v>0</v>
      </c>
    </row>
    <row r="76" spans="1:10" s="2" customFormat="1" ht="11.25" customHeight="1">
      <c r="A76" s="66" t="s">
        <v>3</v>
      </c>
      <c r="B76" s="33"/>
      <c r="C76" s="33"/>
      <c r="D76" s="54"/>
      <c r="E76" s="60"/>
      <c r="F76" s="60"/>
      <c r="G76" s="60"/>
      <c r="H76" s="60"/>
      <c r="I76" s="60"/>
      <c r="J76" s="60"/>
    </row>
    <row r="77" spans="1:10" s="2" customFormat="1" ht="27.75" customHeight="1">
      <c r="A77" s="66" t="s">
        <v>48</v>
      </c>
      <c r="B77" s="33"/>
      <c r="C77" s="33">
        <v>243</v>
      </c>
      <c r="D77" s="54">
        <f>E77+F77+G77+H77</f>
        <v>0</v>
      </c>
      <c r="E77" s="60"/>
      <c r="F77" s="60"/>
      <c r="G77" s="60"/>
      <c r="H77" s="60"/>
      <c r="I77" s="17" t="s">
        <v>13</v>
      </c>
      <c r="J77" s="60"/>
    </row>
    <row r="78" spans="1:10" s="2" customFormat="1" ht="25.5" customHeight="1">
      <c r="A78" s="66" t="s">
        <v>50</v>
      </c>
      <c r="B78" s="33"/>
      <c r="C78" s="33">
        <v>243</v>
      </c>
      <c r="D78" s="54">
        <f aca="true" t="shared" si="7" ref="D78:D83">E78+F78+G78+H78</f>
        <v>0</v>
      </c>
      <c r="E78" s="60"/>
      <c r="F78" s="60"/>
      <c r="G78" s="60"/>
      <c r="H78" s="60"/>
      <c r="I78" s="17" t="s">
        <v>13</v>
      </c>
      <c r="J78" s="60"/>
    </row>
    <row r="79" spans="1:10" s="2" customFormat="1" ht="24.75" customHeight="1">
      <c r="A79" s="66" t="s">
        <v>114</v>
      </c>
      <c r="B79" s="33"/>
      <c r="C79" s="33">
        <v>243</v>
      </c>
      <c r="D79" s="54">
        <f>E79+F79+G79+H79</f>
        <v>0</v>
      </c>
      <c r="E79" s="60"/>
      <c r="F79" s="60"/>
      <c r="G79" s="60"/>
      <c r="H79" s="60"/>
      <c r="I79" s="17" t="s">
        <v>13</v>
      </c>
      <c r="J79" s="60"/>
    </row>
    <row r="80" spans="1:10" s="2" customFormat="1" ht="27.75" customHeight="1">
      <c r="A80" s="66" t="s">
        <v>51</v>
      </c>
      <c r="B80" s="33"/>
      <c r="C80" s="33">
        <v>243</v>
      </c>
      <c r="D80" s="54">
        <f>E80+F80+G80+H80</f>
        <v>0</v>
      </c>
      <c r="E80" s="60"/>
      <c r="F80" s="60"/>
      <c r="G80" s="60"/>
      <c r="H80" s="60"/>
      <c r="I80" s="17" t="s">
        <v>13</v>
      </c>
      <c r="J80" s="60"/>
    </row>
    <row r="81" spans="1:10" s="2" customFormat="1" ht="33.75">
      <c r="A81" s="66" t="s">
        <v>54</v>
      </c>
      <c r="B81" s="33"/>
      <c r="C81" s="33">
        <v>243</v>
      </c>
      <c r="D81" s="54">
        <f t="shared" si="7"/>
        <v>0</v>
      </c>
      <c r="E81" s="60"/>
      <c r="F81" s="60"/>
      <c r="G81" s="60"/>
      <c r="H81" s="60"/>
      <c r="I81" s="17" t="s">
        <v>13</v>
      </c>
      <c r="J81" s="60"/>
    </row>
    <row r="82" spans="1:10" s="2" customFormat="1" ht="38.25" customHeight="1">
      <c r="A82" s="66" t="s">
        <v>53</v>
      </c>
      <c r="B82" s="33"/>
      <c r="C82" s="33">
        <v>243</v>
      </c>
      <c r="D82" s="54">
        <f t="shared" si="7"/>
        <v>0</v>
      </c>
      <c r="E82" s="60"/>
      <c r="F82" s="60"/>
      <c r="G82" s="60"/>
      <c r="H82" s="60"/>
      <c r="I82" s="17" t="s">
        <v>13</v>
      </c>
      <c r="J82" s="60"/>
    </row>
    <row r="83" spans="1:10" s="2" customFormat="1" ht="27" customHeight="1">
      <c r="A83" s="66" t="s">
        <v>58</v>
      </c>
      <c r="B83" s="33"/>
      <c r="C83" s="33">
        <v>243</v>
      </c>
      <c r="D83" s="54">
        <f t="shared" si="7"/>
        <v>0</v>
      </c>
      <c r="E83" s="60"/>
      <c r="F83" s="60"/>
      <c r="G83" s="60"/>
      <c r="H83" s="60"/>
      <c r="I83" s="17" t="s">
        <v>13</v>
      </c>
      <c r="J83" s="60"/>
    </row>
    <row r="84" spans="1:10" s="2" customFormat="1" ht="40.5" customHeight="1">
      <c r="A84" s="65" t="s">
        <v>126</v>
      </c>
      <c r="B84" s="33"/>
      <c r="C84" s="33">
        <v>244</v>
      </c>
      <c r="D84" s="60">
        <f aca="true" t="shared" si="8" ref="D84:J84">D86+D87+D88+D94+D95+D96+D97+D98+D99+D100</f>
        <v>10788093.399999999</v>
      </c>
      <c r="E84" s="60">
        <f t="shared" si="8"/>
        <v>4639984.09</v>
      </c>
      <c r="F84" s="60">
        <f t="shared" si="8"/>
        <v>227577.66999999998</v>
      </c>
      <c r="G84" s="60">
        <f t="shared" si="8"/>
        <v>0</v>
      </c>
      <c r="H84" s="60">
        <f t="shared" si="8"/>
        <v>0</v>
      </c>
      <c r="I84" s="60">
        <f t="shared" si="8"/>
        <v>5920531.640000001</v>
      </c>
      <c r="J84" s="60">
        <f t="shared" si="8"/>
        <v>0</v>
      </c>
    </row>
    <row r="85" spans="1:10" s="2" customFormat="1" ht="15" customHeight="1">
      <c r="A85" s="65" t="s">
        <v>3</v>
      </c>
      <c r="B85" s="33"/>
      <c r="C85" s="33"/>
      <c r="D85" s="54"/>
      <c r="E85" s="60"/>
      <c r="F85" s="60"/>
      <c r="G85" s="60"/>
      <c r="H85" s="60"/>
      <c r="I85" s="60"/>
      <c r="J85" s="60"/>
    </row>
    <row r="86" spans="1:10" s="2" customFormat="1" ht="30.75" customHeight="1">
      <c r="A86" s="66" t="s">
        <v>47</v>
      </c>
      <c r="B86" s="33"/>
      <c r="C86" s="33">
        <v>244</v>
      </c>
      <c r="D86" s="54">
        <f>E86+F86+G86+H86+I86</f>
        <v>63823.840000000004</v>
      </c>
      <c r="E86" s="60">
        <v>59397.4</v>
      </c>
      <c r="F86" s="60"/>
      <c r="G86" s="60"/>
      <c r="H86" s="60"/>
      <c r="I86" s="60">
        <v>4426.44</v>
      </c>
      <c r="J86" s="60"/>
    </row>
    <row r="87" spans="1:10" s="2" customFormat="1" ht="29.25" customHeight="1">
      <c r="A87" s="66" t="s">
        <v>48</v>
      </c>
      <c r="B87" s="33"/>
      <c r="C87" s="33">
        <v>244</v>
      </c>
      <c r="D87" s="54">
        <f>E87+F87+G87+H87+I87</f>
        <v>0</v>
      </c>
      <c r="E87" s="60"/>
      <c r="F87" s="60"/>
      <c r="G87" s="60"/>
      <c r="H87" s="60"/>
      <c r="I87" s="60"/>
      <c r="J87" s="60"/>
    </row>
    <row r="88" spans="1:10" s="2" customFormat="1" ht="24.75" customHeight="1">
      <c r="A88" s="66" t="s">
        <v>127</v>
      </c>
      <c r="B88" s="33"/>
      <c r="C88" s="33">
        <v>244</v>
      </c>
      <c r="D88" s="54">
        <f>E88+F88+G88+H88+I88</f>
        <v>2321636.1</v>
      </c>
      <c r="E88" s="60">
        <f>E90+E91+E92+E93</f>
        <v>2157136.1</v>
      </c>
      <c r="F88" s="60">
        <f>F90+F91+F92+F93</f>
        <v>0</v>
      </c>
      <c r="G88" s="60">
        <f>G90+G91+G92+G93</f>
        <v>0</v>
      </c>
      <c r="H88" s="60">
        <f>H90+H91+H92+H93</f>
        <v>0</v>
      </c>
      <c r="I88" s="60">
        <f>I89+I90+I91+I92+I93</f>
        <v>164500</v>
      </c>
      <c r="J88" s="60">
        <f>J89+J90+J91+J92+J93</f>
        <v>0</v>
      </c>
    </row>
    <row r="89" spans="1:10" s="2" customFormat="1" ht="16.5" customHeight="1">
      <c r="A89" s="66" t="s">
        <v>4</v>
      </c>
      <c r="B89" s="33"/>
      <c r="C89" s="33"/>
      <c r="D89" s="54"/>
      <c r="E89" s="60"/>
      <c r="F89" s="60"/>
      <c r="G89" s="60"/>
      <c r="H89" s="60"/>
      <c r="I89" s="60"/>
      <c r="J89" s="60"/>
    </row>
    <row r="90" spans="1:10" s="2" customFormat="1" ht="15" customHeight="1">
      <c r="A90" s="66" t="s">
        <v>14</v>
      </c>
      <c r="B90" s="33"/>
      <c r="C90" s="33"/>
      <c r="D90" s="54">
        <f aca="true" t="shared" si="9" ref="D90:D102">E90+F90+G90+H90+I90</f>
        <v>1351102.35</v>
      </c>
      <c r="E90" s="60">
        <v>1256002.35</v>
      </c>
      <c r="F90" s="60"/>
      <c r="G90" s="60"/>
      <c r="H90" s="60"/>
      <c r="I90" s="60">
        <v>95100</v>
      </c>
      <c r="J90" s="60"/>
    </row>
    <row r="91" spans="1:10" s="2" customFormat="1" ht="14.25" customHeight="1">
      <c r="A91" s="66" t="s">
        <v>15</v>
      </c>
      <c r="B91" s="33"/>
      <c r="C91" s="33"/>
      <c r="D91" s="54">
        <f t="shared" si="9"/>
        <v>0</v>
      </c>
      <c r="E91" s="60"/>
      <c r="F91" s="60"/>
      <c r="G91" s="60"/>
      <c r="H91" s="60"/>
      <c r="I91" s="60"/>
      <c r="J91" s="60"/>
    </row>
    <row r="92" spans="1:10" s="2" customFormat="1" ht="15" customHeight="1">
      <c r="A92" s="66" t="s">
        <v>16</v>
      </c>
      <c r="B92" s="33"/>
      <c r="C92" s="33"/>
      <c r="D92" s="54">
        <f t="shared" si="9"/>
        <v>504444.5</v>
      </c>
      <c r="E92" s="60">
        <v>471644.5</v>
      </c>
      <c r="F92" s="60"/>
      <c r="G92" s="60"/>
      <c r="H92" s="60"/>
      <c r="I92" s="60">
        <v>32800</v>
      </c>
      <c r="J92" s="60"/>
    </row>
    <row r="93" spans="1:10" s="2" customFormat="1" ht="17.25" customHeight="1">
      <c r="A93" s="66" t="s">
        <v>17</v>
      </c>
      <c r="B93" s="33"/>
      <c r="C93" s="33"/>
      <c r="D93" s="54">
        <f t="shared" si="9"/>
        <v>466089.25</v>
      </c>
      <c r="E93" s="60">
        <v>429489.25</v>
      </c>
      <c r="F93" s="60"/>
      <c r="G93" s="60"/>
      <c r="H93" s="60"/>
      <c r="I93" s="60">
        <v>36600</v>
      </c>
      <c r="J93" s="60"/>
    </row>
    <row r="94" spans="1:10" s="2" customFormat="1" ht="36.75" customHeight="1">
      <c r="A94" s="66" t="s">
        <v>49</v>
      </c>
      <c r="B94" s="33"/>
      <c r="C94" s="33">
        <v>244</v>
      </c>
      <c r="D94" s="54">
        <f t="shared" si="9"/>
        <v>0</v>
      </c>
      <c r="E94" s="60"/>
      <c r="F94" s="60"/>
      <c r="G94" s="60"/>
      <c r="H94" s="60"/>
      <c r="I94" s="60"/>
      <c r="J94" s="60"/>
    </row>
    <row r="95" spans="1:10" s="2" customFormat="1" ht="30.75" customHeight="1">
      <c r="A95" s="66" t="s">
        <v>50</v>
      </c>
      <c r="B95" s="33"/>
      <c r="C95" s="33">
        <v>244</v>
      </c>
      <c r="D95" s="54">
        <f t="shared" si="9"/>
        <v>1143061.6</v>
      </c>
      <c r="E95" s="60">
        <v>1045419.64</v>
      </c>
      <c r="F95" s="60">
        <v>70000</v>
      </c>
      <c r="G95" s="60"/>
      <c r="H95" s="60"/>
      <c r="I95" s="60">
        <v>27641.96</v>
      </c>
      <c r="J95" s="60"/>
    </row>
    <row r="96" spans="1:10" s="2" customFormat="1" ht="27.75" customHeight="1">
      <c r="A96" s="66" t="s">
        <v>114</v>
      </c>
      <c r="B96" s="33"/>
      <c r="C96" s="33">
        <v>244</v>
      </c>
      <c r="D96" s="54">
        <f t="shared" si="9"/>
        <v>1136970.65</v>
      </c>
      <c r="E96" s="60">
        <v>692590.86</v>
      </c>
      <c r="F96" s="60">
        <v>1179.79</v>
      </c>
      <c r="G96" s="60"/>
      <c r="H96" s="60"/>
      <c r="I96" s="60">
        <v>443200</v>
      </c>
      <c r="J96" s="60"/>
    </row>
    <row r="97" spans="1:10" s="2" customFormat="1" ht="24.75" customHeight="1">
      <c r="A97" s="66" t="s">
        <v>51</v>
      </c>
      <c r="B97" s="33"/>
      <c r="C97" s="33">
        <v>244</v>
      </c>
      <c r="D97" s="54">
        <f t="shared" si="9"/>
        <v>300879.5</v>
      </c>
      <c r="E97" s="60">
        <v>300879.5</v>
      </c>
      <c r="F97" s="60"/>
      <c r="G97" s="60"/>
      <c r="H97" s="60"/>
      <c r="I97" s="60"/>
      <c r="J97" s="60"/>
    </row>
    <row r="98" spans="1:10" s="2" customFormat="1" ht="35.25" customHeight="1">
      <c r="A98" s="66" t="s">
        <v>54</v>
      </c>
      <c r="B98" s="33"/>
      <c r="C98" s="33">
        <v>244</v>
      </c>
      <c r="D98" s="54">
        <f t="shared" si="9"/>
        <v>0</v>
      </c>
      <c r="E98" s="60"/>
      <c r="F98" s="60"/>
      <c r="G98" s="60"/>
      <c r="H98" s="60"/>
      <c r="I98" s="60"/>
      <c r="J98" s="60"/>
    </row>
    <row r="99" spans="1:10" s="2" customFormat="1" ht="39" customHeight="1">
      <c r="A99" s="66" t="s">
        <v>53</v>
      </c>
      <c r="B99" s="33"/>
      <c r="C99" s="33">
        <v>244</v>
      </c>
      <c r="D99" s="54">
        <f t="shared" si="9"/>
        <v>5821721.71</v>
      </c>
      <c r="E99" s="60">
        <f>402196.09-15600-2035.5</f>
        <v>384560.59</v>
      </c>
      <c r="F99" s="60">
        <f>95563.74+60834.14</f>
        <v>156397.88</v>
      </c>
      <c r="G99" s="60"/>
      <c r="H99" s="60"/>
      <c r="I99" s="60">
        <v>5280763.24</v>
      </c>
      <c r="J99" s="60"/>
    </row>
    <row r="100" spans="1:10" s="2" customFormat="1" ht="23.25" customHeight="1">
      <c r="A100" s="66" t="s">
        <v>58</v>
      </c>
      <c r="B100" s="33"/>
      <c r="C100" s="33">
        <v>244</v>
      </c>
      <c r="D100" s="54">
        <f t="shared" si="9"/>
        <v>0</v>
      </c>
      <c r="E100" s="60"/>
      <c r="F100" s="60"/>
      <c r="G100" s="60"/>
      <c r="H100" s="60"/>
      <c r="I100" s="60"/>
      <c r="J100" s="60"/>
    </row>
    <row r="101" spans="1:10" s="2" customFormat="1" ht="17.25" customHeight="1">
      <c r="A101" s="65" t="s">
        <v>115</v>
      </c>
      <c r="B101" s="33">
        <v>300</v>
      </c>
      <c r="C101" s="33" t="s">
        <v>13</v>
      </c>
      <c r="D101" s="54">
        <f t="shared" si="9"/>
        <v>0</v>
      </c>
      <c r="E101" s="60">
        <f aca="true" t="shared" si="10" ref="E101:J101">E103+E104</f>
        <v>0</v>
      </c>
      <c r="F101" s="60">
        <f t="shared" si="10"/>
        <v>0</v>
      </c>
      <c r="G101" s="60">
        <f t="shared" si="10"/>
        <v>0</v>
      </c>
      <c r="H101" s="60">
        <f t="shared" si="10"/>
        <v>0</v>
      </c>
      <c r="I101" s="60">
        <f t="shared" si="10"/>
        <v>0</v>
      </c>
      <c r="J101" s="60">
        <f t="shared" si="10"/>
        <v>0</v>
      </c>
    </row>
    <row r="102" spans="1:10" s="2" customFormat="1" ht="14.25" customHeight="1">
      <c r="A102" s="65" t="s">
        <v>3</v>
      </c>
      <c r="B102" s="33"/>
      <c r="C102" s="31"/>
      <c r="D102" s="54">
        <f t="shared" si="9"/>
        <v>0</v>
      </c>
      <c r="E102" s="60"/>
      <c r="F102" s="60"/>
      <c r="G102" s="60"/>
      <c r="H102" s="60"/>
      <c r="I102" s="60"/>
      <c r="J102" s="60"/>
    </row>
    <row r="103" spans="1:10" s="2" customFormat="1" ht="16.5" customHeight="1">
      <c r="A103" s="65" t="s">
        <v>116</v>
      </c>
      <c r="B103" s="36">
        <v>310</v>
      </c>
      <c r="C103" s="45"/>
      <c r="D103" s="54">
        <f aca="true" t="shared" si="11" ref="D103:D110">E103+F103+G103+H103+I103</f>
        <v>0</v>
      </c>
      <c r="E103" s="60"/>
      <c r="F103" s="60"/>
      <c r="G103" s="60"/>
      <c r="H103" s="60"/>
      <c r="I103" s="60"/>
      <c r="J103" s="60"/>
    </row>
    <row r="104" spans="1:10" ht="15" customHeight="1">
      <c r="A104" s="65" t="s">
        <v>117</v>
      </c>
      <c r="B104" s="33">
        <v>320</v>
      </c>
      <c r="C104" s="33"/>
      <c r="D104" s="54">
        <f t="shared" si="11"/>
        <v>0</v>
      </c>
      <c r="E104" s="60"/>
      <c r="F104" s="60"/>
      <c r="G104" s="60"/>
      <c r="H104" s="60"/>
      <c r="I104" s="60"/>
      <c r="J104" s="60"/>
    </row>
    <row r="105" spans="1:10" ht="17.25" customHeight="1">
      <c r="A105" s="65" t="s">
        <v>118</v>
      </c>
      <c r="B105" s="33">
        <v>400</v>
      </c>
      <c r="C105" s="33"/>
      <c r="D105" s="54">
        <f t="shared" si="11"/>
        <v>0</v>
      </c>
      <c r="E105" s="60">
        <f aca="true" t="shared" si="12" ref="E105:J105">E107+E108</f>
        <v>0</v>
      </c>
      <c r="F105" s="60">
        <f t="shared" si="12"/>
        <v>0</v>
      </c>
      <c r="G105" s="60">
        <f t="shared" si="12"/>
        <v>0</v>
      </c>
      <c r="H105" s="60">
        <f t="shared" si="12"/>
        <v>0</v>
      </c>
      <c r="I105" s="60">
        <f t="shared" si="12"/>
        <v>0</v>
      </c>
      <c r="J105" s="60">
        <f t="shared" si="12"/>
        <v>0</v>
      </c>
    </row>
    <row r="106" spans="1:10" ht="14.25" customHeight="1">
      <c r="A106" s="65" t="s">
        <v>3</v>
      </c>
      <c r="B106" s="33"/>
      <c r="C106" s="31"/>
      <c r="D106" s="54">
        <f t="shared" si="11"/>
        <v>0</v>
      </c>
      <c r="E106" s="60"/>
      <c r="F106" s="60"/>
      <c r="G106" s="60"/>
      <c r="H106" s="60"/>
      <c r="I106" s="60"/>
      <c r="J106" s="60"/>
    </row>
    <row r="107" spans="1:10" ht="15.75" customHeight="1">
      <c r="A107" s="65" t="s">
        <v>119</v>
      </c>
      <c r="B107" s="36">
        <v>410</v>
      </c>
      <c r="C107" s="45"/>
      <c r="D107" s="54">
        <f t="shared" si="11"/>
        <v>0</v>
      </c>
      <c r="E107" s="60"/>
      <c r="F107" s="60"/>
      <c r="G107" s="60"/>
      <c r="H107" s="60"/>
      <c r="I107" s="60"/>
      <c r="J107" s="60"/>
    </row>
    <row r="108" spans="1:10" ht="13.5" customHeight="1">
      <c r="A108" s="65" t="s">
        <v>120</v>
      </c>
      <c r="B108" s="33">
        <v>420</v>
      </c>
      <c r="C108" s="33"/>
      <c r="D108" s="54">
        <f t="shared" si="11"/>
        <v>0</v>
      </c>
      <c r="E108" s="60"/>
      <c r="F108" s="60"/>
      <c r="G108" s="60"/>
      <c r="H108" s="60"/>
      <c r="I108" s="60"/>
      <c r="J108" s="60"/>
    </row>
    <row r="109" spans="1:10" ht="15.75" customHeight="1">
      <c r="A109" s="65" t="s">
        <v>121</v>
      </c>
      <c r="B109" s="33">
        <v>500</v>
      </c>
      <c r="C109" s="33" t="s">
        <v>13</v>
      </c>
      <c r="D109" s="54">
        <f t="shared" si="11"/>
        <v>154189.24</v>
      </c>
      <c r="E109" s="60">
        <v>60703.76</v>
      </c>
      <c r="F109" s="60">
        <v>79832.24</v>
      </c>
      <c r="G109" s="60"/>
      <c r="H109" s="60"/>
      <c r="I109" s="60">
        <v>13653.24</v>
      </c>
      <c r="J109" s="60">
        <v>0</v>
      </c>
    </row>
    <row r="110" spans="1:10" ht="21.75" customHeight="1">
      <c r="A110" s="65" t="s">
        <v>122</v>
      </c>
      <c r="B110" s="33">
        <v>600</v>
      </c>
      <c r="C110" s="33" t="s">
        <v>13</v>
      </c>
      <c r="D110" s="54">
        <f t="shared" si="11"/>
        <v>0</v>
      </c>
      <c r="E110" s="60">
        <f aca="true" t="shared" si="13" ref="E110:J110">E109+E11-E48</f>
        <v>0</v>
      </c>
      <c r="F110" s="60">
        <f t="shared" si="13"/>
        <v>0</v>
      </c>
      <c r="G110" s="60">
        <f t="shared" si="13"/>
        <v>0</v>
      </c>
      <c r="H110" s="60">
        <f t="shared" si="13"/>
        <v>0</v>
      </c>
      <c r="I110" s="60">
        <f t="shared" si="13"/>
        <v>0</v>
      </c>
      <c r="J110" s="60">
        <f t="shared" si="13"/>
        <v>0</v>
      </c>
    </row>
    <row r="111" spans="1:10" ht="15">
      <c r="A111" s="63"/>
      <c r="B111" s="27"/>
      <c r="C111" s="27"/>
      <c r="D111" s="27"/>
      <c r="E111" s="27"/>
      <c r="F111" s="27"/>
      <c r="G111" s="27"/>
      <c r="H111" s="27"/>
      <c r="I111" s="27"/>
      <c r="J111" s="28" t="s">
        <v>152</v>
      </c>
    </row>
    <row r="112" spans="1:10" ht="9" customHeight="1">
      <c r="A112" s="63"/>
      <c r="B112" s="27"/>
      <c r="C112" s="27"/>
      <c r="D112" s="128" t="s">
        <v>72</v>
      </c>
      <c r="E112" s="128"/>
      <c r="F112" s="128"/>
      <c r="G112" s="128"/>
      <c r="H112" s="27"/>
      <c r="I112" s="27"/>
      <c r="J112" s="27"/>
    </row>
    <row r="113" spans="1:10" ht="15">
      <c r="A113" s="63"/>
      <c r="B113" s="27"/>
      <c r="C113" s="27"/>
      <c r="D113" s="128" t="s">
        <v>262</v>
      </c>
      <c r="E113" s="128"/>
      <c r="F113" s="128"/>
      <c r="G113" s="128"/>
      <c r="H113" s="27"/>
      <c r="I113" s="27"/>
      <c r="J113" s="27"/>
    </row>
    <row r="114" spans="1:10" ht="15">
      <c r="A114" s="63"/>
      <c r="B114" s="27"/>
      <c r="C114" s="27"/>
      <c r="D114" s="28"/>
      <c r="E114" s="129" t="s">
        <v>153</v>
      </c>
      <c r="F114" s="129"/>
      <c r="G114" s="28"/>
      <c r="H114" s="27"/>
      <c r="I114" s="27"/>
      <c r="J114" s="27"/>
    </row>
    <row r="115" spans="1:10" ht="15" customHeight="1">
      <c r="A115" s="135" t="s">
        <v>1</v>
      </c>
      <c r="B115" s="130" t="s">
        <v>76</v>
      </c>
      <c r="C115" s="130" t="s">
        <v>61</v>
      </c>
      <c r="D115" s="131" t="s">
        <v>62</v>
      </c>
      <c r="E115" s="138" t="s">
        <v>68</v>
      </c>
      <c r="F115" s="139"/>
      <c r="G115" s="139"/>
      <c r="H115" s="139"/>
      <c r="I115" s="139"/>
      <c r="J115" s="134"/>
    </row>
    <row r="116" spans="1:10" ht="15" customHeight="1">
      <c r="A116" s="136"/>
      <c r="B116" s="130"/>
      <c r="C116" s="130"/>
      <c r="D116" s="132"/>
      <c r="E116" s="138" t="s">
        <v>4</v>
      </c>
      <c r="F116" s="139"/>
      <c r="G116" s="139"/>
      <c r="H116" s="139"/>
      <c r="I116" s="139"/>
      <c r="J116" s="134"/>
    </row>
    <row r="117" spans="1:10" ht="84" customHeight="1">
      <c r="A117" s="136"/>
      <c r="B117" s="130"/>
      <c r="C117" s="130"/>
      <c r="D117" s="132"/>
      <c r="E117" s="134" t="s">
        <v>70</v>
      </c>
      <c r="F117" s="131" t="s">
        <v>63</v>
      </c>
      <c r="G117" s="130" t="s">
        <v>64</v>
      </c>
      <c r="H117" s="131" t="s">
        <v>65</v>
      </c>
      <c r="I117" s="130" t="s">
        <v>84</v>
      </c>
      <c r="J117" s="130"/>
    </row>
    <row r="118" spans="1:10" ht="15">
      <c r="A118" s="137"/>
      <c r="B118" s="130"/>
      <c r="C118" s="130"/>
      <c r="D118" s="133"/>
      <c r="E118" s="134"/>
      <c r="F118" s="133"/>
      <c r="G118" s="130"/>
      <c r="H118" s="133"/>
      <c r="I118" s="85" t="s">
        <v>66</v>
      </c>
      <c r="J118" s="85" t="s">
        <v>67</v>
      </c>
    </row>
    <row r="119" spans="1:10" s="3" customFormat="1" ht="12">
      <c r="A119" s="32">
        <v>1</v>
      </c>
      <c r="B119" s="32">
        <v>2</v>
      </c>
      <c r="C119" s="32">
        <v>3</v>
      </c>
      <c r="D119" s="17">
        <v>4</v>
      </c>
      <c r="E119" s="17">
        <v>5</v>
      </c>
      <c r="F119" s="17">
        <v>6</v>
      </c>
      <c r="G119" s="17">
        <v>7</v>
      </c>
      <c r="H119" s="17">
        <v>8</v>
      </c>
      <c r="I119" s="17">
        <v>9</v>
      </c>
      <c r="J119" s="17">
        <v>10</v>
      </c>
    </row>
    <row r="120" spans="1:10" s="3" customFormat="1" ht="12">
      <c r="A120" s="35" t="s">
        <v>74</v>
      </c>
      <c r="B120" s="34">
        <v>100</v>
      </c>
      <c r="C120" s="34" t="s">
        <v>13</v>
      </c>
      <c r="D120" s="61">
        <f>E120+F120+G120+H120+I120</f>
        <v>32743499.65</v>
      </c>
      <c r="E120" s="61">
        <f>E123</f>
        <v>25784016.65</v>
      </c>
      <c r="F120" s="61">
        <f>F146</f>
        <v>0</v>
      </c>
      <c r="G120" s="61">
        <f>G146</f>
        <v>0</v>
      </c>
      <c r="H120" s="61"/>
      <c r="I120" s="61">
        <f>I122+I123+I144+I145+I147+I151</f>
        <v>6959483</v>
      </c>
      <c r="J120" s="61">
        <f>J123</f>
        <v>0</v>
      </c>
    </row>
    <row r="121" spans="1:10" s="3" customFormat="1" ht="12">
      <c r="A121" s="64" t="s">
        <v>4</v>
      </c>
      <c r="B121" s="33"/>
      <c r="C121" s="33"/>
      <c r="D121" s="30"/>
      <c r="E121" s="17"/>
      <c r="F121" s="17"/>
      <c r="G121" s="17"/>
      <c r="H121" s="17"/>
      <c r="I121" s="60"/>
      <c r="J121" s="17"/>
    </row>
    <row r="122" spans="1:10" s="3" customFormat="1" ht="12">
      <c r="A122" s="64" t="s">
        <v>60</v>
      </c>
      <c r="B122" s="33">
        <v>110</v>
      </c>
      <c r="C122" s="33">
        <v>120</v>
      </c>
      <c r="D122" s="54">
        <f>I122</f>
        <v>0</v>
      </c>
      <c r="E122" s="17" t="s">
        <v>13</v>
      </c>
      <c r="F122" s="17" t="s">
        <v>13</v>
      </c>
      <c r="G122" s="17" t="s">
        <v>13</v>
      </c>
      <c r="H122" s="17" t="s">
        <v>13</v>
      </c>
      <c r="I122" s="60"/>
      <c r="J122" s="17" t="s">
        <v>13</v>
      </c>
    </row>
    <row r="123" spans="1:10" s="3" customFormat="1" ht="12">
      <c r="A123" s="64" t="s">
        <v>77</v>
      </c>
      <c r="B123" s="33">
        <v>120</v>
      </c>
      <c r="C123" s="33">
        <v>130</v>
      </c>
      <c r="D123" s="54">
        <f>D125+D126+D127+D128+D129+D130+D131+D132+D133+D134+D135+D136+D137+D138+D139+D140+D141+D142+D143</f>
        <v>32743499.65</v>
      </c>
      <c r="E123" s="54">
        <f>E125+E126+E127+E128+E129+E130+E131+E132+E133+E134+E135+E136+E137+E138+E139+E140</f>
        <v>25784016.65</v>
      </c>
      <c r="F123" s="17" t="s">
        <v>13</v>
      </c>
      <c r="G123" s="17" t="s">
        <v>13</v>
      </c>
      <c r="H123" s="30"/>
      <c r="I123" s="54">
        <f>I125+I126+I127+I128+I129+I130+I131+I132+I133+I134+I135+I136+I137+I138+I139+I140+I141+I142+I143+I144+I145</f>
        <v>6959483</v>
      </c>
      <c r="J123" s="54">
        <f>J125+J126+J127+J128+J129+J130+J131+J132+J133+J134+J135+J136+J137+J138+J139+J140+J141+J142+J143</f>
        <v>0</v>
      </c>
    </row>
    <row r="124" spans="1:10" s="3" customFormat="1" ht="33" customHeight="1">
      <c r="A124" s="64" t="s">
        <v>4</v>
      </c>
      <c r="B124" s="33"/>
      <c r="C124" s="33"/>
      <c r="D124" s="30"/>
      <c r="E124" s="17"/>
      <c r="F124" s="17"/>
      <c r="G124" s="17"/>
      <c r="H124" s="17"/>
      <c r="I124" s="17"/>
      <c r="J124" s="17"/>
    </row>
    <row r="125" spans="1:10" s="3" customFormat="1" ht="39" customHeight="1">
      <c r="A125" s="88" t="s">
        <v>85</v>
      </c>
      <c r="B125" s="33"/>
      <c r="C125" s="33"/>
      <c r="D125" s="54">
        <f>E125</f>
        <v>19906059.63</v>
      </c>
      <c r="E125" s="17">
        <f>19914605.63-8546</f>
        <v>19906059.63</v>
      </c>
      <c r="F125" s="17" t="s">
        <v>13</v>
      </c>
      <c r="G125" s="17" t="s">
        <v>13</v>
      </c>
      <c r="H125" s="17"/>
      <c r="I125" s="60"/>
      <c r="J125" s="17"/>
    </row>
    <row r="126" spans="1:10" s="3" customFormat="1" ht="33.75" customHeight="1">
      <c r="A126" s="88" t="s">
        <v>86</v>
      </c>
      <c r="B126" s="33"/>
      <c r="C126" s="33"/>
      <c r="D126" s="54">
        <f>E126+I126</f>
        <v>9716338.91</v>
      </c>
      <c r="E126" s="17">
        <v>4392955.91</v>
      </c>
      <c r="F126" s="17" t="s">
        <v>13</v>
      </c>
      <c r="G126" s="17" t="s">
        <v>13</v>
      </c>
      <c r="H126" s="17"/>
      <c r="I126" s="60">
        <v>5323383</v>
      </c>
      <c r="J126" s="17"/>
    </row>
    <row r="127" spans="1:10" s="3" customFormat="1" ht="33.75" customHeight="1">
      <c r="A127" s="64" t="s">
        <v>87</v>
      </c>
      <c r="B127" s="33"/>
      <c r="C127" s="33"/>
      <c r="D127" s="54">
        <f aca="true" t="shared" si="14" ref="D127:D140">E127</f>
        <v>0</v>
      </c>
      <c r="E127" s="17"/>
      <c r="F127" s="17" t="s">
        <v>13</v>
      </c>
      <c r="G127" s="17" t="s">
        <v>13</v>
      </c>
      <c r="H127" s="17"/>
      <c r="I127" s="60"/>
      <c r="J127" s="17"/>
    </row>
    <row r="128" spans="1:10" s="3" customFormat="1" ht="33.75" customHeight="1">
      <c r="A128" s="64" t="s">
        <v>88</v>
      </c>
      <c r="B128" s="33"/>
      <c r="C128" s="33"/>
      <c r="D128" s="54">
        <f t="shared" si="14"/>
        <v>0</v>
      </c>
      <c r="E128" s="17"/>
      <c r="F128" s="17" t="s">
        <v>13</v>
      </c>
      <c r="G128" s="17" t="s">
        <v>13</v>
      </c>
      <c r="H128" s="17"/>
      <c r="I128" s="60"/>
      <c r="J128" s="17"/>
    </row>
    <row r="129" spans="1:10" s="3" customFormat="1" ht="21.75" customHeight="1">
      <c r="A129" s="64" t="s">
        <v>89</v>
      </c>
      <c r="B129" s="33"/>
      <c r="C129" s="33"/>
      <c r="D129" s="54">
        <f t="shared" si="14"/>
        <v>0</v>
      </c>
      <c r="E129" s="17"/>
      <c r="F129" s="17" t="s">
        <v>13</v>
      </c>
      <c r="G129" s="17" t="s">
        <v>13</v>
      </c>
      <c r="H129" s="17"/>
      <c r="I129" s="60"/>
      <c r="J129" s="17"/>
    </row>
    <row r="130" spans="1:10" s="3" customFormat="1" ht="33" customHeight="1">
      <c r="A130" s="64" t="s">
        <v>90</v>
      </c>
      <c r="B130" s="33"/>
      <c r="C130" s="33"/>
      <c r="D130" s="54">
        <f t="shared" si="14"/>
        <v>0</v>
      </c>
      <c r="E130" s="17"/>
      <c r="F130" s="17" t="s">
        <v>13</v>
      </c>
      <c r="G130" s="17" t="s">
        <v>13</v>
      </c>
      <c r="H130" s="17"/>
      <c r="I130" s="60"/>
      <c r="J130" s="17"/>
    </row>
    <row r="131" spans="1:10" s="3" customFormat="1" ht="58.5" customHeight="1">
      <c r="A131" s="64" t="s">
        <v>91</v>
      </c>
      <c r="B131" s="33"/>
      <c r="C131" s="33"/>
      <c r="D131" s="54">
        <f t="shared" si="14"/>
        <v>0</v>
      </c>
      <c r="E131" s="17"/>
      <c r="F131" s="17" t="s">
        <v>13</v>
      </c>
      <c r="G131" s="17" t="s">
        <v>13</v>
      </c>
      <c r="H131" s="17"/>
      <c r="I131" s="60"/>
      <c r="J131" s="17"/>
    </row>
    <row r="132" spans="1:10" s="3" customFormat="1" ht="33.75" customHeight="1">
      <c r="A132" s="64" t="s">
        <v>92</v>
      </c>
      <c r="B132" s="33"/>
      <c r="C132" s="33"/>
      <c r="D132" s="54">
        <f t="shared" si="14"/>
        <v>0</v>
      </c>
      <c r="E132" s="17"/>
      <c r="F132" s="17" t="s">
        <v>13</v>
      </c>
      <c r="G132" s="17" t="s">
        <v>13</v>
      </c>
      <c r="H132" s="17"/>
      <c r="I132" s="60"/>
      <c r="J132" s="17"/>
    </row>
    <row r="133" spans="1:10" s="3" customFormat="1" ht="33.75" customHeight="1">
      <c r="A133" s="64" t="s">
        <v>93</v>
      </c>
      <c r="B133" s="33"/>
      <c r="C133" s="33"/>
      <c r="D133" s="54">
        <f t="shared" si="14"/>
        <v>0</v>
      </c>
      <c r="E133" s="17"/>
      <c r="F133" s="17" t="s">
        <v>13</v>
      </c>
      <c r="G133" s="17" t="s">
        <v>13</v>
      </c>
      <c r="H133" s="17"/>
      <c r="I133" s="60"/>
      <c r="J133" s="17"/>
    </row>
    <row r="134" spans="1:10" s="3" customFormat="1" ht="44.25" customHeight="1">
      <c r="A134" s="64" t="s">
        <v>94</v>
      </c>
      <c r="B134" s="33"/>
      <c r="C134" s="33"/>
      <c r="D134" s="54">
        <f t="shared" si="14"/>
        <v>0</v>
      </c>
      <c r="E134" s="17"/>
      <c r="F134" s="17" t="s">
        <v>13</v>
      </c>
      <c r="G134" s="17" t="s">
        <v>13</v>
      </c>
      <c r="H134" s="17"/>
      <c r="I134" s="60"/>
      <c r="J134" s="17"/>
    </row>
    <row r="135" spans="1:10" s="3" customFormat="1" ht="34.5" customHeight="1">
      <c r="A135" s="64" t="s">
        <v>95</v>
      </c>
      <c r="B135" s="33"/>
      <c r="C135" s="33"/>
      <c r="D135" s="54">
        <f t="shared" si="14"/>
        <v>0</v>
      </c>
      <c r="E135" s="17"/>
      <c r="F135" s="17" t="s">
        <v>13</v>
      </c>
      <c r="G135" s="17" t="s">
        <v>13</v>
      </c>
      <c r="H135" s="17"/>
      <c r="I135" s="60"/>
      <c r="J135" s="17"/>
    </row>
    <row r="136" spans="1:10" s="3" customFormat="1" ht="44.25" customHeight="1">
      <c r="A136" s="64" t="s">
        <v>96</v>
      </c>
      <c r="B136" s="33"/>
      <c r="C136" s="33"/>
      <c r="D136" s="54">
        <f t="shared" si="14"/>
        <v>0</v>
      </c>
      <c r="E136" s="17"/>
      <c r="F136" s="17" t="s">
        <v>13</v>
      </c>
      <c r="G136" s="17" t="s">
        <v>13</v>
      </c>
      <c r="H136" s="17"/>
      <c r="I136" s="60"/>
      <c r="J136" s="17"/>
    </row>
    <row r="137" spans="1:10" s="3" customFormat="1" ht="32.25" customHeight="1">
      <c r="A137" s="64" t="s">
        <v>97</v>
      </c>
      <c r="B137" s="33"/>
      <c r="C137" s="33"/>
      <c r="D137" s="54">
        <f t="shared" si="14"/>
        <v>0</v>
      </c>
      <c r="E137" s="17"/>
      <c r="F137" s="17" t="s">
        <v>13</v>
      </c>
      <c r="G137" s="17" t="s">
        <v>13</v>
      </c>
      <c r="H137" s="17"/>
      <c r="I137" s="60"/>
      <c r="J137" s="17"/>
    </row>
    <row r="138" spans="1:10" s="3" customFormat="1" ht="24.75" customHeight="1">
      <c r="A138" s="64" t="s">
        <v>98</v>
      </c>
      <c r="B138" s="33"/>
      <c r="C138" s="33"/>
      <c r="D138" s="54">
        <f t="shared" si="14"/>
        <v>0</v>
      </c>
      <c r="E138" s="17"/>
      <c r="F138" s="17" t="s">
        <v>13</v>
      </c>
      <c r="G138" s="17" t="s">
        <v>13</v>
      </c>
      <c r="H138" s="17"/>
      <c r="I138" s="60"/>
      <c r="J138" s="17"/>
    </row>
    <row r="139" spans="1:10" s="3" customFormat="1" ht="23.25" customHeight="1">
      <c r="A139" s="88" t="s">
        <v>99</v>
      </c>
      <c r="B139" s="33"/>
      <c r="C139" s="33"/>
      <c r="D139" s="54">
        <f t="shared" si="14"/>
        <v>451863.11</v>
      </c>
      <c r="E139" s="17">
        <v>451863.11</v>
      </c>
      <c r="F139" s="17" t="s">
        <v>13</v>
      </c>
      <c r="G139" s="17" t="s">
        <v>13</v>
      </c>
      <c r="H139" s="17"/>
      <c r="I139" s="60"/>
      <c r="J139" s="17"/>
    </row>
    <row r="140" spans="1:10" s="3" customFormat="1" ht="18.75" customHeight="1">
      <c r="A140" s="88" t="s">
        <v>100</v>
      </c>
      <c r="B140" s="33"/>
      <c r="C140" s="33"/>
      <c r="D140" s="54">
        <f t="shared" si="14"/>
        <v>1033138</v>
      </c>
      <c r="E140" s="17">
        <v>1033138</v>
      </c>
      <c r="F140" s="17" t="s">
        <v>13</v>
      </c>
      <c r="G140" s="17" t="s">
        <v>13</v>
      </c>
      <c r="H140" s="17"/>
      <c r="I140" s="60"/>
      <c r="J140" s="17"/>
    </row>
    <row r="141" spans="1:10" s="3" customFormat="1" ht="25.5" customHeight="1">
      <c r="A141" s="64" t="s">
        <v>78</v>
      </c>
      <c r="B141" s="33"/>
      <c r="C141" s="33">
        <v>130</v>
      </c>
      <c r="D141" s="54">
        <f>I141</f>
        <v>1501100</v>
      </c>
      <c r="E141" s="17" t="s">
        <v>13</v>
      </c>
      <c r="F141" s="17" t="s">
        <v>13</v>
      </c>
      <c r="G141" s="17" t="s">
        <v>13</v>
      </c>
      <c r="H141" s="17" t="s">
        <v>13</v>
      </c>
      <c r="I141" s="60">
        <f>1501100</f>
        <v>1501100</v>
      </c>
      <c r="J141" s="17"/>
    </row>
    <row r="142" spans="1:10" s="3" customFormat="1" ht="17.25" customHeight="1">
      <c r="A142" s="64" t="s">
        <v>79</v>
      </c>
      <c r="B142" s="33"/>
      <c r="C142" s="33">
        <v>130</v>
      </c>
      <c r="D142" s="54">
        <f>I142</f>
        <v>0</v>
      </c>
      <c r="E142" s="17" t="s">
        <v>13</v>
      </c>
      <c r="F142" s="17" t="s">
        <v>13</v>
      </c>
      <c r="G142" s="17" t="s">
        <v>13</v>
      </c>
      <c r="H142" s="17" t="s">
        <v>13</v>
      </c>
      <c r="I142" s="60"/>
      <c r="J142" s="17"/>
    </row>
    <row r="143" spans="1:10" s="3" customFormat="1" ht="24" customHeight="1">
      <c r="A143" s="64" t="s">
        <v>80</v>
      </c>
      <c r="B143" s="33"/>
      <c r="C143" s="33">
        <v>130</v>
      </c>
      <c r="D143" s="54">
        <f>I143</f>
        <v>135000</v>
      </c>
      <c r="E143" s="17" t="s">
        <v>13</v>
      </c>
      <c r="F143" s="17" t="s">
        <v>13</v>
      </c>
      <c r="G143" s="17" t="s">
        <v>13</v>
      </c>
      <c r="H143" s="17" t="s">
        <v>13</v>
      </c>
      <c r="I143" s="60">
        <v>135000</v>
      </c>
      <c r="J143" s="17"/>
    </row>
    <row r="144" spans="1:10" s="3" customFormat="1" ht="42" customHeight="1">
      <c r="A144" s="64" t="s">
        <v>81</v>
      </c>
      <c r="B144" s="33">
        <v>130</v>
      </c>
      <c r="C144" s="33">
        <v>140</v>
      </c>
      <c r="D144" s="54">
        <f>I144</f>
        <v>0</v>
      </c>
      <c r="E144" s="17" t="s">
        <v>13</v>
      </c>
      <c r="F144" s="17" t="s">
        <v>13</v>
      </c>
      <c r="G144" s="17" t="s">
        <v>13</v>
      </c>
      <c r="H144" s="17" t="s">
        <v>13</v>
      </c>
      <c r="I144" s="59"/>
      <c r="J144" s="17" t="s">
        <v>13</v>
      </c>
    </row>
    <row r="145" spans="1:10" s="3" customFormat="1" ht="22.5" customHeight="1">
      <c r="A145" s="64" t="s">
        <v>82</v>
      </c>
      <c r="B145" s="33">
        <v>140</v>
      </c>
      <c r="C145" s="33"/>
      <c r="D145" s="54">
        <f>I145</f>
        <v>0</v>
      </c>
      <c r="E145" s="17" t="s">
        <v>13</v>
      </c>
      <c r="F145" s="17" t="s">
        <v>13</v>
      </c>
      <c r="G145" s="17" t="s">
        <v>13</v>
      </c>
      <c r="H145" s="17" t="s">
        <v>13</v>
      </c>
      <c r="I145" s="59"/>
      <c r="J145" s="17" t="s">
        <v>13</v>
      </c>
    </row>
    <row r="146" spans="1:10" s="71" customFormat="1" ht="22.5">
      <c r="A146" s="88" t="s">
        <v>83</v>
      </c>
      <c r="B146" s="33">
        <v>150</v>
      </c>
      <c r="C146" s="33">
        <v>180</v>
      </c>
      <c r="D146" s="54">
        <f>F146+G146</f>
        <v>0</v>
      </c>
      <c r="E146" s="17" t="s">
        <v>13</v>
      </c>
      <c r="F146" s="60"/>
      <c r="G146" s="60">
        <v>0</v>
      </c>
      <c r="H146" s="17" t="s">
        <v>13</v>
      </c>
      <c r="I146" s="17" t="s">
        <v>13</v>
      </c>
      <c r="J146" s="17" t="s">
        <v>13</v>
      </c>
    </row>
    <row r="147" spans="1:10" s="71" customFormat="1" ht="12">
      <c r="A147" s="78" t="s">
        <v>258</v>
      </c>
      <c r="B147" s="79">
        <v>160</v>
      </c>
      <c r="C147" s="79">
        <v>180</v>
      </c>
      <c r="D147" s="74">
        <f>D149+D150</f>
        <v>0</v>
      </c>
      <c r="E147" s="75" t="s">
        <v>13</v>
      </c>
      <c r="F147" s="75" t="s">
        <v>13</v>
      </c>
      <c r="G147" s="75" t="s">
        <v>13</v>
      </c>
      <c r="H147" s="75" t="s">
        <v>13</v>
      </c>
      <c r="I147" s="74">
        <f>I149+I150</f>
        <v>0</v>
      </c>
      <c r="J147" s="75"/>
    </row>
    <row r="148" spans="1:10" s="71" customFormat="1" ht="12">
      <c r="A148" s="80" t="s">
        <v>4</v>
      </c>
      <c r="B148" s="73"/>
      <c r="C148" s="73"/>
      <c r="D148" s="81"/>
      <c r="E148" s="75"/>
      <c r="F148" s="75"/>
      <c r="G148" s="75"/>
      <c r="H148" s="75"/>
      <c r="I148" s="74"/>
      <c r="J148" s="75"/>
    </row>
    <row r="149" spans="1:10" s="71" customFormat="1" ht="12">
      <c r="A149" s="82" t="s">
        <v>259</v>
      </c>
      <c r="B149" s="73"/>
      <c r="C149" s="73">
        <v>180</v>
      </c>
      <c r="D149" s="81">
        <f>I149</f>
        <v>0</v>
      </c>
      <c r="E149" s="75" t="s">
        <v>13</v>
      </c>
      <c r="F149" s="75" t="s">
        <v>13</v>
      </c>
      <c r="G149" s="75" t="s">
        <v>13</v>
      </c>
      <c r="H149" s="75" t="s">
        <v>13</v>
      </c>
      <c r="I149" s="74"/>
      <c r="J149" s="75"/>
    </row>
    <row r="150" spans="1:10" s="76" customFormat="1" ht="12">
      <c r="A150" s="82" t="s">
        <v>260</v>
      </c>
      <c r="B150" s="73"/>
      <c r="C150" s="73">
        <v>180</v>
      </c>
      <c r="D150" s="81">
        <f>I150</f>
        <v>0</v>
      </c>
      <c r="E150" s="75" t="s">
        <v>13</v>
      </c>
      <c r="F150" s="75" t="s">
        <v>13</v>
      </c>
      <c r="G150" s="75" t="s">
        <v>13</v>
      </c>
      <c r="H150" s="75" t="s">
        <v>13</v>
      </c>
      <c r="I150" s="74"/>
      <c r="J150" s="75"/>
    </row>
    <row r="151" spans="1:10" s="3" customFormat="1" ht="12">
      <c r="A151" s="72" t="s">
        <v>57</v>
      </c>
      <c r="B151" s="73">
        <v>180</v>
      </c>
      <c r="C151" s="73">
        <v>400</v>
      </c>
      <c r="D151" s="74">
        <f>D153+D154+D155+D156</f>
        <v>0</v>
      </c>
      <c r="E151" s="75" t="s">
        <v>13</v>
      </c>
      <c r="F151" s="75" t="s">
        <v>13</v>
      </c>
      <c r="G151" s="75" t="s">
        <v>13</v>
      </c>
      <c r="H151" s="75" t="s">
        <v>13</v>
      </c>
      <c r="I151" s="74">
        <f>I153+I154+I155+I156</f>
        <v>0</v>
      </c>
      <c r="J151" s="75" t="s">
        <v>13</v>
      </c>
    </row>
    <row r="152" spans="1:10" s="3" customFormat="1" ht="12">
      <c r="A152" s="65" t="s">
        <v>4</v>
      </c>
      <c r="B152" s="33"/>
      <c r="C152" s="33"/>
      <c r="D152" s="30"/>
      <c r="E152" s="17"/>
      <c r="F152" s="17"/>
      <c r="G152" s="17"/>
      <c r="H152" s="17"/>
      <c r="I152" s="60"/>
      <c r="J152" s="17"/>
    </row>
    <row r="153" spans="1:10" s="3" customFormat="1" ht="21.75" customHeight="1">
      <c r="A153" s="65" t="s">
        <v>101</v>
      </c>
      <c r="B153" s="33"/>
      <c r="C153" s="33">
        <v>410</v>
      </c>
      <c r="D153" s="54">
        <f>I153</f>
        <v>0</v>
      </c>
      <c r="E153" s="17" t="s">
        <v>13</v>
      </c>
      <c r="F153" s="17" t="s">
        <v>13</v>
      </c>
      <c r="G153" s="17" t="s">
        <v>13</v>
      </c>
      <c r="H153" s="17" t="s">
        <v>13</v>
      </c>
      <c r="I153" s="60"/>
      <c r="J153" s="17" t="s">
        <v>13</v>
      </c>
    </row>
    <row r="154" spans="1:10" s="3" customFormat="1" ht="21.75" customHeight="1">
      <c r="A154" s="65" t="s">
        <v>102</v>
      </c>
      <c r="B154" s="33"/>
      <c r="C154" s="33">
        <v>420</v>
      </c>
      <c r="D154" s="54">
        <f>I154</f>
        <v>0</v>
      </c>
      <c r="E154" s="17" t="s">
        <v>13</v>
      </c>
      <c r="F154" s="17" t="s">
        <v>13</v>
      </c>
      <c r="G154" s="17" t="s">
        <v>13</v>
      </c>
      <c r="H154" s="17" t="s">
        <v>13</v>
      </c>
      <c r="I154" s="60"/>
      <c r="J154" s="17" t="s">
        <v>13</v>
      </c>
    </row>
    <row r="155" spans="1:10" s="3" customFormat="1" ht="17.25" customHeight="1">
      <c r="A155" s="65" t="s">
        <v>103</v>
      </c>
      <c r="B155" s="33"/>
      <c r="C155" s="33">
        <v>430</v>
      </c>
      <c r="D155" s="54">
        <f>I155</f>
        <v>0</v>
      </c>
      <c r="E155" s="17" t="s">
        <v>13</v>
      </c>
      <c r="F155" s="17" t="s">
        <v>13</v>
      </c>
      <c r="G155" s="17" t="s">
        <v>13</v>
      </c>
      <c r="H155" s="17" t="s">
        <v>13</v>
      </c>
      <c r="I155" s="60"/>
      <c r="J155" s="17" t="s">
        <v>13</v>
      </c>
    </row>
    <row r="156" spans="1:10" s="2" customFormat="1" ht="11.25" customHeight="1">
      <c r="A156" s="65" t="s">
        <v>104</v>
      </c>
      <c r="B156" s="33"/>
      <c r="C156" s="33">
        <v>440</v>
      </c>
      <c r="D156" s="54">
        <f>I156</f>
        <v>0</v>
      </c>
      <c r="E156" s="17" t="s">
        <v>13</v>
      </c>
      <c r="F156" s="17" t="s">
        <v>13</v>
      </c>
      <c r="G156" s="17" t="s">
        <v>13</v>
      </c>
      <c r="H156" s="17" t="s">
        <v>13</v>
      </c>
      <c r="I156" s="60"/>
      <c r="J156" s="17" t="s">
        <v>13</v>
      </c>
    </row>
    <row r="157" spans="1:10" s="2" customFormat="1" ht="13.5" customHeight="1">
      <c r="A157" s="42" t="s">
        <v>75</v>
      </c>
      <c r="B157" s="43"/>
      <c r="C157" s="44"/>
      <c r="D157" s="62">
        <f aca="true" t="shared" si="15" ref="D157:J157">D158+D164+D168+D171+D180</f>
        <v>32743499.65</v>
      </c>
      <c r="E157" s="62">
        <f t="shared" si="15"/>
        <v>25784016.65</v>
      </c>
      <c r="F157" s="62">
        <f t="shared" si="15"/>
        <v>0</v>
      </c>
      <c r="G157" s="62">
        <f t="shared" si="15"/>
        <v>0</v>
      </c>
      <c r="H157" s="62">
        <f t="shared" si="15"/>
        <v>0</v>
      </c>
      <c r="I157" s="62">
        <f t="shared" si="15"/>
        <v>6959483</v>
      </c>
      <c r="J157" s="62">
        <f t="shared" si="15"/>
        <v>0</v>
      </c>
    </row>
    <row r="158" spans="1:10" s="2" customFormat="1" ht="13.5" customHeight="1">
      <c r="A158" s="66" t="s">
        <v>105</v>
      </c>
      <c r="B158" s="33"/>
      <c r="C158" s="33"/>
      <c r="D158" s="60">
        <f aca="true" t="shared" si="16" ref="D158:I158">D160+D161+D162+D163</f>
        <v>20372522.7</v>
      </c>
      <c r="E158" s="60">
        <f t="shared" si="16"/>
        <v>19542522.7</v>
      </c>
      <c r="F158" s="60">
        <f t="shared" si="16"/>
        <v>0</v>
      </c>
      <c r="G158" s="60">
        <f t="shared" si="16"/>
        <v>0</v>
      </c>
      <c r="H158" s="60">
        <f t="shared" si="16"/>
        <v>0</v>
      </c>
      <c r="I158" s="60">
        <f t="shared" si="16"/>
        <v>830000</v>
      </c>
      <c r="J158" s="60">
        <f>K158+L158</f>
        <v>0</v>
      </c>
    </row>
    <row r="159" spans="1:10" s="2" customFormat="1" ht="25.5" customHeight="1">
      <c r="A159" s="66" t="s">
        <v>4</v>
      </c>
      <c r="B159" s="33"/>
      <c r="C159" s="33"/>
      <c r="D159" s="54"/>
      <c r="E159" s="60"/>
      <c r="F159" s="60"/>
      <c r="G159" s="60"/>
      <c r="H159" s="60"/>
      <c r="I159" s="60"/>
      <c r="J159" s="60"/>
    </row>
    <row r="160" spans="1:10" s="2" customFormat="1" ht="36.75" customHeight="1">
      <c r="A160" s="66" t="s">
        <v>45</v>
      </c>
      <c r="B160" s="33">
        <v>210</v>
      </c>
      <c r="C160" s="33">
        <v>111</v>
      </c>
      <c r="D160" s="54">
        <f>E160+F160+G160+H160+I160</f>
        <v>15646568.09</v>
      </c>
      <c r="E160" s="60">
        <v>15009088.09</v>
      </c>
      <c r="F160" s="60"/>
      <c r="G160" s="60"/>
      <c r="H160" s="60"/>
      <c r="I160" s="60">
        <v>637480</v>
      </c>
      <c r="J160" s="60"/>
    </row>
    <row r="161" spans="1:10" s="2" customFormat="1" ht="36" customHeight="1">
      <c r="A161" s="66" t="s">
        <v>106</v>
      </c>
      <c r="B161" s="33"/>
      <c r="C161" s="33">
        <v>112</v>
      </c>
      <c r="D161" s="54">
        <f>E161+F161+G161+H161+I161</f>
        <v>690</v>
      </c>
      <c r="E161" s="60">
        <v>690</v>
      </c>
      <c r="F161" s="60"/>
      <c r="G161" s="60"/>
      <c r="H161" s="60"/>
      <c r="I161" s="60"/>
      <c r="J161" s="60"/>
    </row>
    <row r="162" spans="1:10" s="2" customFormat="1" ht="35.25" customHeight="1">
      <c r="A162" s="66" t="s">
        <v>107</v>
      </c>
      <c r="B162" s="33"/>
      <c r="C162" s="33">
        <v>119</v>
      </c>
      <c r="D162" s="54">
        <f>E162+F162+G162+H162+I162</f>
        <v>0</v>
      </c>
      <c r="E162" s="60"/>
      <c r="F162" s="60"/>
      <c r="G162" s="60"/>
      <c r="H162" s="60"/>
      <c r="I162" s="60"/>
      <c r="J162" s="60"/>
    </row>
    <row r="163" spans="1:10" s="2" customFormat="1" ht="39.75" customHeight="1">
      <c r="A163" s="66" t="s">
        <v>46</v>
      </c>
      <c r="B163" s="33">
        <v>211</v>
      </c>
      <c r="C163" s="33">
        <v>119</v>
      </c>
      <c r="D163" s="54">
        <f>E163+F163+G163+H163+I163</f>
        <v>4725264.61</v>
      </c>
      <c r="E163" s="60">
        <v>4532744.61</v>
      </c>
      <c r="F163" s="60"/>
      <c r="G163" s="60"/>
      <c r="H163" s="60"/>
      <c r="I163" s="60">
        <v>192520</v>
      </c>
      <c r="J163" s="60"/>
    </row>
    <row r="164" spans="1:10" s="2" customFormat="1" ht="13.5" customHeight="1">
      <c r="A164" s="66" t="s">
        <v>123</v>
      </c>
      <c r="B164" s="33">
        <v>220</v>
      </c>
      <c r="C164" s="33">
        <v>320</v>
      </c>
      <c r="D164" s="60">
        <f>E164+F164+G164+H164+I164</f>
        <v>0</v>
      </c>
      <c r="E164" s="60">
        <f aca="true" t="shared" si="17" ref="E164:J164">E166+E167</f>
        <v>0</v>
      </c>
      <c r="F164" s="60">
        <f t="shared" si="17"/>
        <v>0</v>
      </c>
      <c r="G164" s="60">
        <f t="shared" si="17"/>
        <v>0</v>
      </c>
      <c r="H164" s="60">
        <f t="shared" si="17"/>
        <v>0</v>
      </c>
      <c r="I164" s="60">
        <f t="shared" si="17"/>
        <v>0</v>
      </c>
      <c r="J164" s="60">
        <f t="shared" si="17"/>
        <v>0</v>
      </c>
    </row>
    <row r="165" spans="1:10" s="2" customFormat="1" ht="15.75" customHeight="1">
      <c r="A165" s="66" t="s">
        <v>3</v>
      </c>
      <c r="B165" s="33"/>
      <c r="C165" s="33"/>
      <c r="D165" s="54"/>
      <c r="E165" s="60"/>
      <c r="F165" s="60"/>
      <c r="G165" s="60"/>
      <c r="H165" s="60"/>
      <c r="I165" s="60"/>
      <c r="J165" s="60"/>
    </row>
    <row r="166" spans="1:10" s="2" customFormat="1" ht="26.25" customHeight="1">
      <c r="A166" s="67" t="s">
        <v>18</v>
      </c>
      <c r="B166" s="36"/>
      <c r="C166" s="37">
        <v>321</v>
      </c>
      <c r="D166" s="54">
        <f>E166+F166+G166+H166+I166</f>
        <v>0</v>
      </c>
      <c r="E166" s="60"/>
      <c r="F166" s="60"/>
      <c r="G166" s="60"/>
      <c r="H166" s="60"/>
      <c r="I166" s="60"/>
      <c r="J166" s="60"/>
    </row>
    <row r="167" spans="1:10" s="2" customFormat="1" ht="36.75" customHeight="1">
      <c r="A167" s="65" t="s">
        <v>69</v>
      </c>
      <c r="B167" s="33"/>
      <c r="C167" s="33">
        <v>323</v>
      </c>
      <c r="D167" s="54">
        <f>E167+F167+G167+H167+I167</f>
        <v>0</v>
      </c>
      <c r="E167" s="60"/>
      <c r="F167" s="60"/>
      <c r="G167" s="60"/>
      <c r="H167" s="60"/>
      <c r="I167" s="60"/>
      <c r="J167" s="60"/>
    </row>
    <row r="168" spans="1:10" s="2" customFormat="1" ht="14.25" customHeight="1">
      <c r="A168" s="65" t="s">
        <v>108</v>
      </c>
      <c r="B168" s="33"/>
      <c r="C168" s="33">
        <v>830</v>
      </c>
      <c r="D168" s="54">
        <f>E168+F168+G168+H168+I168</f>
        <v>0</v>
      </c>
      <c r="E168" s="60">
        <f aca="true" t="shared" si="18" ref="E168:J168">E170</f>
        <v>0</v>
      </c>
      <c r="F168" s="60">
        <f t="shared" si="18"/>
        <v>0</v>
      </c>
      <c r="G168" s="60">
        <f t="shared" si="18"/>
        <v>0</v>
      </c>
      <c r="H168" s="60">
        <f t="shared" si="18"/>
        <v>0</v>
      </c>
      <c r="I168" s="60">
        <f t="shared" si="18"/>
        <v>0</v>
      </c>
      <c r="J168" s="60">
        <f t="shared" si="18"/>
        <v>0</v>
      </c>
    </row>
    <row r="169" spans="1:10" s="2" customFormat="1" ht="17.25" customHeight="1">
      <c r="A169" s="66" t="s">
        <v>3</v>
      </c>
      <c r="B169" s="33"/>
      <c r="C169" s="33"/>
      <c r="D169" s="54"/>
      <c r="E169" s="60"/>
      <c r="F169" s="60"/>
      <c r="G169" s="60"/>
      <c r="H169" s="60"/>
      <c r="I169" s="60"/>
      <c r="J169" s="60"/>
    </row>
    <row r="170" spans="1:10" s="2" customFormat="1" ht="111.75" customHeight="1">
      <c r="A170" s="65" t="s">
        <v>109</v>
      </c>
      <c r="B170" s="33"/>
      <c r="C170" s="33">
        <v>831</v>
      </c>
      <c r="D170" s="54">
        <f>E170+F170+G170+H170+I170</f>
        <v>0</v>
      </c>
      <c r="E170" s="60"/>
      <c r="F170" s="60"/>
      <c r="G170" s="60"/>
      <c r="H170" s="60"/>
      <c r="I170" s="60"/>
      <c r="J170" s="60"/>
    </row>
    <row r="171" spans="1:10" s="2" customFormat="1" ht="14.25" customHeight="1">
      <c r="A171" s="66" t="s">
        <v>52</v>
      </c>
      <c r="B171" s="33">
        <v>230</v>
      </c>
      <c r="C171" s="33">
        <v>850</v>
      </c>
      <c r="D171" s="54">
        <f>E171+F171+G171+H171+I171</f>
        <v>1034423.2</v>
      </c>
      <c r="E171" s="54">
        <f>E173+E177+E178</f>
        <v>1034423.2</v>
      </c>
      <c r="F171" s="54">
        <f>F173+F177+F178</f>
        <v>0</v>
      </c>
      <c r="G171" s="54">
        <f>G173+G177+G178</f>
        <v>0</v>
      </c>
      <c r="H171" s="54">
        <f>H173+H177+H178</f>
        <v>0</v>
      </c>
      <c r="I171" s="54">
        <f>I173+I177+I178</f>
        <v>0</v>
      </c>
      <c r="J171" s="60">
        <f>J175+J176+J177+J178</f>
        <v>0</v>
      </c>
    </row>
    <row r="172" spans="1:10" s="77" customFormat="1" ht="24" customHeight="1">
      <c r="A172" s="66" t="s">
        <v>3</v>
      </c>
      <c r="B172" s="33"/>
      <c r="C172" s="33"/>
      <c r="D172" s="54"/>
      <c r="E172" s="60"/>
      <c r="F172" s="60"/>
      <c r="G172" s="60"/>
      <c r="H172" s="60"/>
      <c r="I172" s="60"/>
      <c r="J172" s="60"/>
    </row>
    <row r="173" spans="1:10" s="2" customFormat="1" ht="16.5" customHeight="1">
      <c r="A173" s="83" t="s">
        <v>257</v>
      </c>
      <c r="B173" s="84"/>
      <c r="C173" s="79">
        <v>851</v>
      </c>
      <c r="D173" s="81">
        <f aca="true" t="shared" si="19" ref="D173:J173">D175+D176</f>
        <v>1033138</v>
      </c>
      <c r="E173" s="81">
        <f t="shared" si="19"/>
        <v>1033138</v>
      </c>
      <c r="F173" s="81">
        <f t="shared" si="19"/>
        <v>0</v>
      </c>
      <c r="G173" s="81">
        <f t="shared" si="19"/>
        <v>0</v>
      </c>
      <c r="H173" s="81">
        <f t="shared" si="19"/>
        <v>0</v>
      </c>
      <c r="I173" s="81">
        <f t="shared" si="19"/>
        <v>0</v>
      </c>
      <c r="J173" s="81">
        <f t="shared" si="19"/>
        <v>0</v>
      </c>
    </row>
    <row r="174" spans="1:10" s="2" customFormat="1" ht="15.75" customHeight="1">
      <c r="A174" s="66" t="s">
        <v>3</v>
      </c>
      <c r="B174" s="33"/>
      <c r="C174" s="33"/>
      <c r="D174" s="54"/>
      <c r="E174" s="60"/>
      <c r="F174" s="60"/>
      <c r="G174" s="60"/>
      <c r="H174" s="60"/>
      <c r="I174" s="60"/>
      <c r="J174" s="60"/>
    </row>
    <row r="175" spans="1:10" s="2" customFormat="1" ht="14.25" customHeight="1">
      <c r="A175" s="66" t="s">
        <v>55</v>
      </c>
      <c r="B175" s="33"/>
      <c r="C175" s="33">
        <v>851</v>
      </c>
      <c r="D175" s="54">
        <f>E175+F175+G175+H175+I175</f>
        <v>1033138</v>
      </c>
      <c r="E175" s="60">
        <v>1033138</v>
      </c>
      <c r="F175" s="60"/>
      <c r="G175" s="60"/>
      <c r="H175" s="60"/>
      <c r="I175" s="60"/>
      <c r="J175" s="60"/>
    </row>
    <row r="176" spans="1:10" s="2" customFormat="1" ht="12.75">
      <c r="A176" s="66" t="s">
        <v>56</v>
      </c>
      <c r="B176" s="33"/>
      <c r="C176" s="33">
        <v>851</v>
      </c>
      <c r="D176" s="54">
        <f>E176+F176+G176+H176+I176</f>
        <v>0</v>
      </c>
      <c r="E176" s="60"/>
      <c r="F176" s="60"/>
      <c r="G176" s="60"/>
      <c r="H176" s="60"/>
      <c r="I176" s="60"/>
      <c r="J176" s="60"/>
    </row>
    <row r="177" spans="1:10" s="2" customFormat="1" ht="15" customHeight="1">
      <c r="A177" s="66" t="s">
        <v>59</v>
      </c>
      <c r="B177" s="33"/>
      <c r="C177" s="33">
        <v>852</v>
      </c>
      <c r="D177" s="54">
        <f>E177+F177+G177+H177+I177</f>
        <v>1285.2</v>
      </c>
      <c r="E177" s="60">
        <v>1285.2</v>
      </c>
      <c r="F177" s="60"/>
      <c r="G177" s="60"/>
      <c r="H177" s="60"/>
      <c r="I177" s="60"/>
      <c r="J177" s="60"/>
    </row>
    <row r="178" spans="1:10" s="2" customFormat="1" ht="17.25" customHeight="1">
      <c r="A178" s="66" t="s">
        <v>110</v>
      </c>
      <c r="B178" s="33"/>
      <c r="C178" s="33">
        <v>853</v>
      </c>
      <c r="D178" s="54">
        <f>E178+F178+G178+H178+I178</f>
        <v>0</v>
      </c>
      <c r="E178" s="60"/>
      <c r="F178" s="60"/>
      <c r="G178" s="60"/>
      <c r="H178" s="60"/>
      <c r="I178" s="60"/>
      <c r="J178" s="60"/>
    </row>
    <row r="179" spans="1:10" s="2" customFormat="1" ht="20.25" customHeight="1">
      <c r="A179" s="66" t="s">
        <v>111</v>
      </c>
      <c r="B179" s="79">
        <v>240</v>
      </c>
      <c r="C179" s="33"/>
      <c r="D179" s="54">
        <f>E179+F179+G179+H179+I179</f>
        <v>0</v>
      </c>
      <c r="E179" s="60"/>
      <c r="F179" s="60"/>
      <c r="G179" s="60"/>
      <c r="H179" s="60"/>
      <c r="I179" s="60"/>
      <c r="J179" s="60"/>
    </row>
    <row r="180" spans="1:10" s="2" customFormat="1" ht="27.75" customHeight="1">
      <c r="A180" s="66" t="s">
        <v>124</v>
      </c>
      <c r="B180" s="33"/>
      <c r="C180" s="33">
        <v>240</v>
      </c>
      <c r="D180" s="87">
        <f aca="true" t="shared" si="20" ref="D180:J180">D181+D182</f>
        <v>11336553.75</v>
      </c>
      <c r="E180" s="60">
        <f t="shared" si="20"/>
        <v>5207070.75</v>
      </c>
      <c r="F180" s="60">
        <f t="shared" si="20"/>
        <v>0</v>
      </c>
      <c r="G180" s="60">
        <f t="shared" si="20"/>
        <v>0</v>
      </c>
      <c r="H180" s="60">
        <f t="shared" si="20"/>
        <v>0</v>
      </c>
      <c r="I180" s="60">
        <f t="shared" si="20"/>
        <v>6129483</v>
      </c>
      <c r="J180" s="60">
        <f t="shared" si="20"/>
        <v>0</v>
      </c>
    </row>
    <row r="181" spans="1:10" s="2" customFormat="1" ht="25.5" customHeight="1">
      <c r="A181" s="66" t="s">
        <v>112</v>
      </c>
      <c r="B181" s="33">
        <v>250</v>
      </c>
      <c r="C181" s="33"/>
      <c r="D181" s="54">
        <f>E181+F181+G181+H181+I181</f>
        <v>0</v>
      </c>
      <c r="E181" s="60"/>
      <c r="F181" s="60"/>
      <c r="G181" s="60"/>
      <c r="H181" s="60"/>
      <c r="I181" s="60"/>
      <c r="J181" s="60"/>
    </row>
    <row r="182" spans="1:10" s="2" customFormat="1" ht="27.75" customHeight="1">
      <c r="A182" s="66" t="s">
        <v>113</v>
      </c>
      <c r="B182" s="79">
        <v>260</v>
      </c>
      <c r="C182" s="33"/>
      <c r="D182" s="86">
        <f>D184+D193</f>
        <v>11336553.75</v>
      </c>
      <c r="E182" s="54">
        <f>E184+E193</f>
        <v>5207070.75</v>
      </c>
      <c r="F182" s="54">
        <f>F184+F193</f>
        <v>0</v>
      </c>
      <c r="G182" s="54">
        <f>G184+G193</f>
        <v>0</v>
      </c>
      <c r="H182" s="54">
        <f>H184+H193</f>
        <v>0</v>
      </c>
      <c r="I182" s="54">
        <f>I193</f>
        <v>6129483</v>
      </c>
      <c r="J182" s="54">
        <f>J184+J193</f>
        <v>0</v>
      </c>
    </row>
    <row r="183" spans="1:10" s="2" customFormat="1" ht="19.5" customHeight="1">
      <c r="A183" s="66" t="s">
        <v>3</v>
      </c>
      <c r="B183" s="33"/>
      <c r="C183" s="33"/>
      <c r="D183" s="54"/>
      <c r="E183" s="60"/>
      <c r="F183" s="60"/>
      <c r="G183" s="60"/>
      <c r="H183" s="60"/>
      <c r="I183" s="60"/>
      <c r="J183" s="60"/>
    </row>
    <row r="184" spans="1:10" s="2" customFormat="1" ht="11.25" customHeight="1">
      <c r="A184" s="66" t="s">
        <v>125</v>
      </c>
      <c r="B184" s="33"/>
      <c r="C184" s="33">
        <v>243</v>
      </c>
      <c r="D184" s="54">
        <f>D186+D187+D188+D189+D190+D191+D192</f>
        <v>0</v>
      </c>
      <c r="E184" s="60">
        <f>E186+E187+E188+E189+E190+E191+E192</f>
        <v>0</v>
      </c>
      <c r="F184" s="60">
        <f>F186+F187+F188+F189+F190+F191+F192</f>
        <v>0</v>
      </c>
      <c r="G184" s="60">
        <f>G186+G187+G188+G189+G190+G191+G192</f>
        <v>0</v>
      </c>
      <c r="H184" s="60">
        <f>H185+H186+H187+H188+H189+H190+H191</f>
        <v>0</v>
      </c>
      <c r="I184" s="17" t="s">
        <v>13</v>
      </c>
      <c r="J184" s="60">
        <f>J185+J186+J187+J188+J189+J190+J191</f>
        <v>0</v>
      </c>
    </row>
    <row r="185" spans="1:10" s="2" customFormat="1" ht="17.25" customHeight="1">
      <c r="A185" s="66" t="s">
        <v>3</v>
      </c>
      <c r="B185" s="33"/>
      <c r="C185" s="33"/>
      <c r="D185" s="54"/>
      <c r="E185" s="60"/>
      <c r="F185" s="60"/>
      <c r="G185" s="60"/>
      <c r="H185" s="60"/>
      <c r="I185" s="60"/>
      <c r="J185" s="60"/>
    </row>
    <row r="186" spans="1:10" s="2" customFormat="1" ht="25.5" customHeight="1">
      <c r="A186" s="66" t="s">
        <v>48</v>
      </c>
      <c r="B186" s="33"/>
      <c r="C186" s="33">
        <v>243</v>
      </c>
      <c r="D186" s="54">
        <f aca="true" t="shared" si="21" ref="D186:D192">E186+F186+G186+H186</f>
        <v>0</v>
      </c>
      <c r="E186" s="60"/>
      <c r="F186" s="60"/>
      <c r="G186" s="60"/>
      <c r="H186" s="60"/>
      <c r="I186" s="17" t="s">
        <v>13</v>
      </c>
      <c r="J186" s="60"/>
    </row>
    <row r="187" spans="1:10" s="2" customFormat="1" ht="24.75" customHeight="1">
      <c r="A187" s="66" t="s">
        <v>50</v>
      </c>
      <c r="B187" s="33"/>
      <c r="C187" s="33">
        <v>243</v>
      </c>
      <c r="D187" s="54">
        <f t="shared" si="21"/>
        <v>0</v>
      </c>
      <c r="E187" s="60"/>
      <c r="F187" s="60"/>
      <c r="G187" s="60"/>
      <c r="H187" s="60"/>
      <c r="I187" s="17" t="s">
        <v>13</v>
      </c>
      <c r="J187" s="60"/>
    </row>
    <row r="188" spans="1:10" s="2" customFormat="1" ht="27.75" customHeight="1">
      <c r="A188" s="66" t="s">
        <v>114</v>
      </c>
      <c r="B188" s="33"/>
      <c r="C188" s="33">
        <v>243</v>
      </c>
      <c r="D188" s="54">
        <f t="shared" si="21"/>
        <v>0</v>
      </c>
      <c r="E188" s="60"/>
      <c r="F188" s="60"/>
      <c r="G188" s="60"/>
      <c r="H188" s="60"/>
      <c r="I188" s="17" t="s">
        <v>13</v>
      </c>
      <c r="J188" s="60"/>
    </row>
    <row r="189" spans="1:10" s="2" customFormat="1" ht="33.75">
      <c r="A189" s="66" t="s">
        <v>51</v>
      </c>
      <c r="B189" s="33"/>
      <c r="C189" s="33">
        <v>243</v>
      </c>
      <c r="D189" s="54">
        <f t="shared" si="21"/>
        <v>0</v>
      </c>
      <c r="E189" s="60"/>
      <c r="F189" s="60"/>
      <c r="G189" s="60"/>
      <c r="H189" s="60"/>
      <c r="I189" s="17" t="s">
        <v>13</v>
      </c>
      <c r="J189" s="60"/>
    </row>
    <row r="190" spans="1:10" s="2" customFormat="1" ht="38.25" customHeight="1">
      <c r="A190" s="66" t="s">
        <v>54</v>
      </c>
      <c r="B190" s="33"/>
      <c r="C190" s="33">
        <v>243</v>
      </c>
      <c r="D190" s="54">
        <f t="shared" si="21"/>
        <v>0</v>
      </c>
      <c r="E190" s="60"/>
      <c r="F190" s="60"/>
      <c r="G190" s="60"/>
      <c r="H190" s="60"/>
      <c r="I190" s="17" t="s">
        <v>13</v>
      </c>
      <c r="J190" s="60"/>
    </row>
    <row r="191" spans="1:10" s="2" customFormat="1" ht="27" customHeight="1">
      <c r="A191" s="66" t="s">
        <v>53</v>
      </c>
      <c r="B191" s="33"/>
      <c r="C191" s="33">
        <v>243</v>
      </c>
      <c r="D191" s="54">
        <f t="shared" si="21"/>
        <v>0</v>
      </c>
      <c r="E191" s="60"/>
      <c r="F191" s="60"/>
      <c r="G191" s="60"/>
      <c r="H191" s="60"/>
      <c r="I191" s="17" t="s">
        <v>13</v>
      </c>
      <c r="J191" s="60"/>
    </row>
    <row r="192" spans="1:10" s="2" customFormat="1" ht="40.5" customHeight="1">
      <c r="A192" s="66" t="s">
        <v>58</v>
      </c>
      <c r="B192" s="33"/>
      <c r="C192" s="33">
        <v>243</v>
      </c>
      <c r="D192" s="54">
        <f t="shared" si="21"/>
        <v>0</v>
      </c>
      <c r="E192" s="60"/>
      <c r="F192" s="60"/>
      <c r="G192" s="60"/>
      <c r="H192" s="60"/>
      <c r="I192" s="17" t="s">
        <v>13</v>
      </c>
      <c r="J192" s="60"/>
    </row>
    <row r="193" spans="1:10" s="2" customFormat="1" ht="15" customHeight="1">
      <c r="A193" s="65" t="s">
        <v>126</v>
      </c>
      <c r="B193" s="33"/>
      <c r="C193" s="33">
        <v>244</v>
      </c>
      <c r="D193" s="60">
        <f>D195+D196+D197+D203+D204+D205+D206+D207+D208+D209</f>
        <v>11336553.75</v>
      </c>
      <c r="E193" s="60">
        <f aca="true" t="shared" si="22" ref="E193:J193">E195+E196+E197+E203+E204+E205+E206+E207+E208+E209</f>
        <v>5207070.75</v>
      </c>
      <c r="F193" s="60">
        <f t="shared" si="22"/>
        <v>0</v>
      </c>
      <c r="G193" s="60">
        <f t="shared" si="22"/>
        <v>0</v>
      </c>
      <c r="H193" s="60">
        <f t="shared" si="22"/>
        <v>0</v>
      </c>
      <c r="I193" s="60">
        <f t="shared" si="22"/>
        <v>6129483</v>
      </c>
      <c r="J193" s="60">
        <f t="shared" si="22"/>
        <v>0</v>
      </c>
    </row>
    <row r="194" spans="1:10" s="2" customFormat="1" ht="19.5" customHeight="1">
      <c r="A194" s="65" t="s">
        <v>3</v>
      </c>
      <c r="B194" s="33"/>
      <c r="C194" s="33"/>
      <c r="D194" s="54"/>
      <c r="E194" s="60"/>
      <c r="F194" s="60"/>
      <c r="G194" s="60"/>
      <c r="H194" s="60"/>
      <c r="I194" s="60"/>
      <c r="J194" s="60"/>
    </row>
    <row r="195" spans="1:10" s="2" customFormat="1" ht="29.25" customHeight="1">
      <c r="A195" s="66" t="s">
        <v>47</v>
      </c>
      <c r="B195" s="33"/>
      <c r="C195" s="33">
        <v>244</v>
      </c>
      <c r="D195" s="54">
        <f>E195+F195+G195+H195+I195</f>
        <v>63436.42</v>
      </c>
      <c r="E195" s="60">
        <v>63436.42</v>
      </c>
      <c r="F195" s="60"/>
      <c r="G195" s="60"/>
      <c r="H195" s="60"/>
      <c r="I195" s="60"/>
      <c r="J195" s="60"/>
    </row>
    <row r="196" spans="1:10" s="2" customFormat="1" ht="24.75" customHeight="1">
      <c r="A196" s="66" t="s">
        <v>48</v>
      </c>
      <c r="B196" s="33"/>
      <c r="C196" s="33">
        <v>244</v>
      </c>
      <c r="D196" s="54">
        <f>E196+F196+G196+H196+I196</f>
        <v>0</v>
      </c>
      <c r="E196" s="60"/>
      <c r="F196" s="60"/>
      <c r="G196" s="60"/>
      <c r="H196" s="60"/>
      <c r="I196" s="60"/>
      <c r="J196" s="60"/>
    </row>
    <row r="197" spans="1:10" s="2" customFormat="1" ht="16.5" customHeight="1">
      <c r="A197" s="66" t="s">
        <v>127</v>
      </c>
      <c r="B197" s="33"/>
      <c r="C197" s="33">
        <v>244</v>
      </c>
      <c r="D197" s="54">
        <f>E197+F197+G197+H197+I197</f>
        <v>2197103.74</v>
      </c>
      <c r="E197" s="60">
        <f>E199+E200+E201+E202</f>
        <v>2031603.74</v>
      </c>
      <c r="F197" s="60">
        <f>F199+F200+F201+F202</f>
        <v>0</v>
      </c>
      <c r="G197" s="60">
        <f>G199+G200+G201+G202</f>
        <v>0</v>
      </c>
      <c r="H197" s="60">
        <f>H199+H200+H201+H202</f>
        <v>0</v>
      </c>
      <c r="I197" s="60">
        <f>I198+I199+I200+I201+I202</f>
        <v>165500</v>
      </c>
      <c r="J197" s="60">
        <f>J198+J199+J200+J201+J202</f>
        <v>0</v>
      </c>
    </row>
    <row r="198" spans="1:10" s="2" customFormat="1" ht="15" customHeight="1">
      <c r="A198" s="66" t="s">
        <v>4</v>
      </c>
      <c r="B198" s="33"/>
      <c r="C198" s="33"/>
      <c r="D198" s="54"/>
      <c r="E198" s="60"/>
      <c r="F198" s="60"/>
      <c r="G198" s="60"/>
      <c r="H198" s="60"/>
      <c r="I198" s="60"/>
      <c r="J198" s="60"/>
    </row>
    <row r="199" spans="1:10" s="2" customFormat="1" ht="14.25" customHeight="1">
      <c r="A199" s="66" t="s">
        <v>14</v>
      </c>
      <c r="B199" s="33"/>
      <c r="C199" s="33"/>
      <c r="D199" s="54">
        <f aca="true" t="shared" si="23" ref="D199:D219">E199+F199+G199+H199+I199</f>
        <v>1094093.77</v>
      </c>
      <c r="E199" s="60">
        <v>998593.77</v>
      </c>
      <c r="F199" s="60"/>
      <c r="G199" s="60"/>
      <c r="H199" s="60"/>
      <c r="I199" s="60">
        <v>95500</v>
      </c>
      <c r="J199" s="60"/>
    </row>
    <row r="200" spans="1:10" s="2" customFormat="1" ht="15" customHeight="1">
      <c r="A200" s="66" t="s">
        <v>15</v>
      </c>
      <c r="B200" s="33"/>
      <c r="C200" s="33"/>
      <c r="D200" s="54">
        <f t="shared" si="23"/>
        <v>0</v>
      </c>
      <c r="E200" s="60"/>
      <c r="F200" s="60"/>
      <c r="G200" s="60"/>
      <c r="H200" s="60"/>
      <c r="I200" s="60"/>
      <c r="J200" s="60"/>
    </row>
    <row r="201" spans="1:10" s="2" customFormat="1" ht="17.25" customHeight="1">
      <c r="A201" s="66" t="s">
        <v>16</v>
      </c>
      <c r="B201" s="33"/>
      <c r="C201" s="33"/>
      <c r="D201" s="54">
        <f t="shared" si="23"/>
        <v>607315.45</v>
      </c>
      <c r="E201" s="60">
        <v>574315.45</v>
      </c>
      <c r="F201" s="60"/>
      <c r="G201" s="60"/>
      <c r="H201" s="60"/>
      <c r="I201" s="60">
        <v>33000</v>
      </c>
      <c r="J201" s="60"/>
    </row>
    <row r="202" spans="1:10" s="2" customFormat="1" ht="30" customHeight="1">
      <c r="A202" s="66" t="s">
        <v>17</v>
      </c>
      <c r="B202" s="33"/>
      <c r="C202" s="33"/>
      <c r="D202" s="54">
        <f t="shared" si="23"/>
        <v>495694.52</v>
      </c>
      <c r="E202" s="60">
        <v>458694.52</v>
      </c>
      <c r="F202" s="60"/>
      <c r="G202" s="60"/>
      <c r="H202" s="60"/>
      <c r="I202" s="60">
        <v>37000</v>
      </c>
      <c r="J202" s="60"/>
    </row>
    <row r="203" spans="1:10" s="2" customFormat="1" ht="36" customHeight="1">
      <c r="A203" s="66" t="s">
        <v>49</v>
      </c>
      <c r="B203" s="33"/>
      <c r="C203" s="33">
        <v>244</v>
      </c>
      <c r="D203" s="54">
        <f t="shared" si="23"/>
        <v>0</v>
      </c>
      <c r="E203" s="60"/>
      <c r="F203" s="60"/>
      <c r="G203" s="60"/>
      <c r="H203" s="60"/>
      <c r="I203" s="60"/>
      <c r="J203" s="60"/>
    </row>
    <row r="204" spans="1:10" s="2" customFormat="1" ht="27.75" customHeight="1">
      <c r="A204" s="66" t="s">
        <v>50</v>
      </c>
      <c r="B204" s="33"/>
      <c r="C204" s="33">
        <v>244</v>
      </c>
      <c r="D204" s="54">
        <f t="shared" si="23"/>
        <v>1427847.51</v>
      </c>
      <c r="E204" s="60">
        <v>1395347.51</v>
      </c>
      <c r="F204" s="60"/>
      <c r="G204" s="60"/>
      <c r="H204" s="60"/>
      <c r="I204" s="60">
        <v>32500</v>
      </c>
      <c r="J204" s="60"/>
    </row>
    <row r="205" spans="1:10" s="2" customFormat="1" ht="24.75" customHeight="1">
      <c r="A205" s="66" t="s">
        <v>114</v>
      </c>
      <c r="B205" s="33"/>
      <c r="C205" s="33">
        <v>244</v>
      </c>
      <c r="D205" s="54">
        <f t="shared" si="23"/>
        <v>1194687.04</v>
      </c>
      <c r="E205" s="60">
        <v>739687.04</v>
      </c>
      <c r="F205" s="60"/>
      <c r="G205" s="60"/>
      <c r="H205" s="60"/>
      <c r="I205" s="60">
        <v>455000</v>
      </c>
      <c r="J205" s="60"/>
    </row>
    <row r="206" spans="1:10" s="2" customFormat="1" ht="35.25" customHeight="1">
      <c r="A206" s="66" t="s">
        <v>51</v>
      </c>
      <c r="B206" s="33"/>
      <c r="C206" s="33">
        <v>244</v>
      </c>
      <c r="D206" s="54">
        <f t="shared" si="23"/>
        <v>525916.09</v>
      </c>
      <c r="E206" s="60">
        <v>525916.09</v>
      </c>
      <c r="F206" s="60"/>
      <c r="G206" s="60"/>
      <c r="H206" s="60"/>
      <c r="I206" s="60"/>
      <c r="J206" s="60"/>
    </row>
    <row r="207" spans="1:10" s="2" customFormat="1" ht="39" customHeight="1">
      <c r="A207" s="66" t="s">
        <v>54</v>
      </c>
      <c r="B207" s="33"/>
      <c r="C207" s="33">
        <v>244</v>
      </c>
      <c r="D207" s="54">
        <f t="shared" si="23"/>
        <v>0</v>
      </c>
      <c r="E207" s="60"/>
      <c r="F207" s="60"/>
      <c r="G207" s="60"/>
      <c r="H207" s="60"/>
      <c r="I207" s="60"/>
      <c r="J207" s="60"/>
    </row>
    <row r="208" spans="1:10" s="2" customFormat="1" ht="23.25" customHeight="1">
      <c r="A208" s="66" t="s">
        <v>53</v>
      </c>
      <c r="B208" s="33"/>
      <c r="C208" s="33">
        <v>244</v>
      </c>
      <c r="D208" s="54">
        <f t="shared" si="23"/>
        <v>5927562.95</v>
      </c>
      <c r="E208" s="60">
        <v>451079.95</v>
      </c>
      <c r="F208" s="60"/>
      <c r="G208" s="60"/>
      <c r="H208" s="60"/>
      <c r="I208" s="60">
        <v>5476483</v>
      </c>
      <c r="J208" s="60"/>
    </row>
    <row r="209" spans="1:10" s="2" customFormat="1" ht="17.25" customHeight="1">
      <c r="A209" s="66" t="s">
        <v>58</v>
      </c>
      <c r="B209" s="33"/>
      <c r="C209" s="33">
        <v>244</v>
      </c>
      <c r="D209" s="54">
        <f t="shared" si="23"/>
        <v>0</v>
      </c>
      <c r="E209" s="60"/>
      <c r="F209" s="60"/>
      <c r="G209" s="60"/>
      <c r="H209" s="60"/>
      <c r="I209" s="60"/>
      <c r="J209" s="60"/>
    </row>
    <row r="210" spans="1:10" s="2" customFormat="1" ht="14.25" customHeight="1">
      <c r="A210" s="65" t="s">
        <v>115</v>
      </c>
      <c r="B210" s="33">
        <v>300</v>
      </c>
      <c r="C210" s="33" t="s">
        <v>13</v>
      </c>
      <c r="D210" s="54">
        <f t="shared" si="23"/>
        <v>0</v>
      </c>
      <c r="E210" s="60">
        <f aca="true" t="shared" si="24" ref="E210:J210">E212+E213</f>
        <v>0</v>
      </c>
      <c r="F210" s="60">
        <f t="shared" si="24"/>
        <v>0</v>
      </c>
      <c r="G210" s="60">
        <f t="shared" si="24"/>
        <v>0</v>
      </c>
      <c r="H210" s="60">
        <f t="shared" si="24"/>
        <v>0</v>
      </c>
      <c r="I210" s="60">
        <f t="shared" si="24"/>
        <v>0</v>
      </c>
      <c r="J210" s="60">
        <f t="shared" si="24"/>
        <v>0</v>
      </c>
    </row>
    <row r="211" spans="1:10" s="2" customFormat="1" ht="16.5" customHeight="1">
      <c r="A211" s="65" t="s">
        <v>3</v>
      </c>
      <c r="B211" s="33"/>
      <c r="C211" s="31"/>
      <c r="D211" s="54">
        <f t="shared" si="23"/>
        <v>0</v>
      </c>
      <c r="E211" s="60"/>
      <c r="F211" s="60"/>
      <c r="G211" s="60"/>
      <c r="H211" s="60"/>
      <c r="I211" s="60"/>
      <c r="J211" s="60"/>
    </row>
    <row r="212" spans="1:10" ht="15" customHeight="1">
      <c r="A212" s="65" t="s">
        <v>116</v>
      </c>
      <c r="B212" s="36">
        <v>310</v>
      </c>
      <c r="C212" s="45"/>
      <c r="D212" s="54">
        <f t="shared" si="23"/>
        <v>0</v>
      </c>
      <c r="E212" s="60"/>
      <c r="F212" s="60"/>
      <c r="G212" s="60"/>
      <c r="H212" s="60"/>
      <c r="I212" s="60"/>
      <c r="J212" s="60"/>
    </row>
    <row r="213" spans="1:10" ht="17.25" customHeight="1">
      <c r="A213" s="65" t="s">
        <v>117</v>
      </c>
      <c r="B213" s="33">
        <v>320</v>
      </c>
      <c r="C213" s="33"/>
      <c r="D213" s="54">
        <f t="shared" si="23"/>
        <v>0</v>
      </c>
      <c r="E213" s="60"/>
      <c r="F213" s="60"/>
      <c r="G213" s="60"/>
      <c r="H213" s="60"/>
      <c r="I213" s="60"/>
      <c r="J213" s="60"/>
    </row>
    <row r="214" spans="1:10" ht="14.25" customHeight="1">
      <c r="A214" s="65" t="s">
        <v>118</v>
      </c>
      <c r="B214" s="33">
        <v>400</v>
      </c>
      <c r="C214" s="33"/>
      <c r="D214" s="54">
        <f t="shared" si="23"/>
        <v>0</v>
      </c>
      <c r="E214" s="60">
        <f aca="true" t="shared" si="25" ref="E214:J214">E216+E217</f>
        <v>0</v>
      </c>
      <c r="F214" s="60">
        <f t="shared" si="25"/>
        <v>0</v>
      </c>
      <c r="G214" s="60">
        <f t="shared" si="25"/>
        <v>0</v>
      </c>
      <c r="H214" s="60">
        <f t="shared" si="25"/>
        <v>0</v>
      </c>
      <c r="I214" s="60">
        <f t="shared" si="25"/>
        <v>0</v>
      </c>
      <c r="J214" s="60">
        <f t="shared" si="25"/>
        <v>0</v>
      </c>
    </row>
    <row r="215" spans="1:10" ht="15.75" customHeight="1">
      <c r="A215" s="65" t="s">
        <v>3</v>
      </c>
      <c r="B215" s="33"/>
      <c r="C215" s="31"/>
      <c r="D215" s="54">
        <f t="shared" si="23"/>
        <v>0</v>
      </c>
      <c r="E215" s="60"/>
      <c r="F215" s="60"/>
      <c r="G215" s="60"/>
      <c r="H215" s="60"/>
      <c r="I215" s="60"/>
      <c r="J215" s="60"/>
    </row>
    <row r="216" spans="1:10" ht="13.5" customHeight="1">
      <c r="A216" s="65" t="s">
        <v>119</v>
      </c>
      <c r="B216" s="36">
        <v>410</v>
      </c>
      <c r="C216" s="45"/>
      <c r="D216" s="54">
        <f t="shared" si="23"/>
        <v>0</v>
      </c>
      <c r="E216" s="60"/>
      <c r="F216" s="60"/>
      <c r="G216" s="60"/>
      <c r="H216" s="60"/>
      <c r="I216" s="60"/>
      <c r="J216" s="60"/>
    </row>
    <row r="217" spans="1:10" ht="15.75" customHeight="1">
      <c r="A217" s="65" t="s">
        <v>120</v>
      </c>
      <c r="B217" s="33">
        <v>420</v>
      </c>
      <c r="C217" s="33"/>
      <c r="D217" s="54">
        <f t="shared" si="23"/>
        <v>0</v>
      </c>
      <c r="E217" s="60"/>
      <c r="F217" s="60"/>
      <c r="G217" s="60"/>
      <c r="H217" s="60"/>
      <c r="I217" s="60"/>
      <c r="J217" s="60"/>
    </row>
    <row r="218" spans="1:10" ht="21.75" customHeight="1">
      <c r="A218" s="65" t="s">
        <v>121</v>
      </c>
      <c r="B218" s="33">
        <v>500</v>
      </c>
      <c r="C218" s="33" t="s">
        <v>13</v>
      </c>
      <c r="D218" s="54">
        <f t="shared" si="23"/>
        <v>0</v>
      </c>
      <c r="E218" s="60"/>
      <c r="F218" s="60"/>
      <c r="G218" s="60"/>
      <c r="H218" s="60"/>
      <c r="I218" s="60"/>
      <c r="J218" s="60">
        <v>0</v>
      </c>
    </row>
    <row r="219" spans="1:10" ht="15">
      <c r="A219" s="65" t="s">
        <v>122</v>
      </c>
      <c r="B219" s="33">
        <v>600</v>
      </c>
      <c r="C219" s="33" t="s">
        <v>13</v>
      </c>
      <c r="D219" s="54">
        <f t="shared" si="23"/>
        <v>0</v>
      </c>
      <c r="E219" s="60">
        <f aca="true" t="shared" si="26" ref="E219:J219">E218+E120-E157</f>
        <v>0</v>
      </c>
      <c r="F219" s="60">
        <f t="shared" si="26"/>
        <v>0</v>
      </c>
      <c r="G219" s="60">
        <f t="shared" si="26"/>
        <v>0</v>
      </c>
      <c r="H219" s="60">
        <f t="shared" si="26"/>
        <v>0</v>
      </c>
      <c r="I219" s="60">
        <f t="shared" si="26"/>
        <v>0</v>
      </c>
      <c r="J219" s="60">
        <f t="shared" si="26"/>
        <v>0</v>
      </c>
    </row>
    <row r="220" spans="1:10" ht="15">
      <c r="A220" s="63"/>
      <c r="B220" s="27"/>
      <c r="C220" s="27"/>
      <c r="D220" s="128" t="s">
        <v>72</v>
      </c>
      <c r="E220" s="128"/>
      <c r="F220" s="128"/>
      <c r="G220" s="128"/>
      <c r="H220" s="27"/>
      <c r="I220" s="27"/>
      <c r="J220" s="27"/>
    </row>
    <row r="221" spans="1:10" ht="15">
      <c r="A221" s="63"/>
      <c r="B221" s="27"/>
      <c r="C221" s="27"/>
      <c r="D221" s="128" t="s">
        <v>263</v>
      </c>
      <c r="E221" s="128"/>
      <c r="F221" s="128"/>
      <c r="G221" s="128"/>
      <c r="H221" s="27"/>
      <c r="I221" s="27"/>
      <c r="J221" s="27"/>
    </row>
    <row r="222" spans="1:10" ht="15">
      <c r="A222" s="63"/>
      <c r="B222" s="27"/>
      <c r="C222" s="27"/>
      <c r="D222" s="28"/>
      <c r="E222" s="129" t="s">
        <v>154</v>
      </c>
      <c r="F222" s="129"/>
      <c r="G222" s="28"/>
      <c r="H222" s="27"/>
      <c r="I222" s="27"/>
      <c r="J222" s="27"/>
    </row>
    <row r="223" spans="1:10" ht="15" customHeight="1">
      <c r="A223" s="135" t="s">
        <v>1</v>
      </c>
      <c r="B223" s="130" t="s">
        <v>76</v>
      </c>
      <c r="C223" s="130" t="s">
        <v>61</v>
      </c>
      <c r="D223" s="131" t="s">
        <v>62</v>
      </c>
      <c r="E223" s="138" t="s">
        <v>68</v>
      </c>
      <c r="F223" s="139"/>
      <c r="G223" s="139"/>
      <c r="H223" s="139"/>
      <c r="I223" s="139"/>
      <c r="J223" s="134"/>
    </row>
    <row r="224" spans="1:10" ht="15" customHeight="1">
      <c r="A224" s="136"/>
      <c r="B224" s="130"/>
      <c r="C224" s="130"/>
      <c r="D224" s="132"/>
      <c r="E224" s="138" t="s">
        <v>4</v>
      </c>
      <c r="F224" s="139"/>
      <c r="G224" s="139"/>
      <c r="H224" s="139"/>
      <c r="I224" s="139"/>
      <c r="J224" s="134"/>
    </row>
    <row r="225" spans="1:10" ht="77.25" customHeight="1">
      <c r="A225" s="136"/>
      <c r="B225" s="130"/>
      <c r="C225" s="130"/>
      <c r="D225" s="132"/>
      <c r="E225" s="134" t="s">
        <v>70</v>
      </c>
      <c r="F225" s="131" t="s">
        <v>63</v>
      </c>
      <c r="G225" s="130" t="s">
        <v>64</v>
      </c>
      <c r="H225" s="131" t="s">
        <v>65</v>
      </c>
      <c r="I225" s="130" t="s">
        <v>84</v>
      </c>
      <c r="J225" s="130"/>
    </row>
    <row r="226" spans="1:10" ht="15">
      <c r="A226" s="137"/>
      <c r="B226" s="130"/>
      <c r="C226" s="130"/>
      <c r="D226" s="133"/>
      <c r="E226" s="134"/>
      <c r="F226" s="133"/>
      <c r="G226" s="130"/>
      <c r="H226" s="133"/>
      <c r="I226" s="85" t="s">
        <v>66</v>
      </c>
      <c r="J226" s="85" t="s">
        <v>67</v>
      </c>
    </row>
    <row r="227" spans="1:10" s="3" customFormat="1" ht="12">
      <c r="A227" s="32">
        <v>1</v>
      </c>
      <c r="B227" s="32">
        <v>2</v>
      </c>
      <c r="C227" s="32">
        <v>3</v>
      </c>
      <c r="D227" s="17">
        <v>4</v>
      </c>
      <c r="E227" s="17">
        <v>5</v>
      </c>
      <c r="F227" s="17">
        <v>6</v>
      </c>
      <c r="G227" s="17">
        <v>7</v>
      </c>
      <c r="H227" s="17">
        <v>8</v>
      </c>
      <c r="I227" s="17">
        <v>9</v>
      </c>
      <c r="J227" s="17">
        <v>10</v>
      </c>
    </row>
    <row r="228" spans="1:10" s="3" customFormat="1" ht="12">
      <c r="A228" s="35" t="s">
        <v>74</v>
      </c>
      <c r="B228" s="34">
        <v>100</v>
      </c>
      <c r="C228" s="34" t="s">
        <v>13</v>
      </c>
      <c r="D228" s="61">
        <f>E228+F228+G228+H228+I228</f>
        <v>34382634.7</v>
      </c>
      <c r="E228" s="61">
        <f>E231</f>
        <v>27263134.7</v>
      </c>
      <c r="F228" s="61">
        <f>F254</f>
        <v>0</v>
      </c>
      <c r="G228" s="61">
        <f>G254</f>
        <v>0</v>
      </c>
      <c r="H228" s="61"/>
      <c r="I228" s="61">
        <f>I230+I231+I252+I253+I255+I259</f>
        <v>7119500</v>
      </c>
      <c r="J228" s="61">
        <f>J231</f>
        <v>0</v>
      </c>
    </row>
    <row r="229" spans="1:10" s="3" customFormat="1" ht="12">
      <c r="A229" s="64" t="s">
        <v>4</v>
      </c>
      <c r="B229" s="33"/>
      <c r="C229" s="33"/>
      <c r="D229" s="30"/>
      <c r="E229" s="17"/>
      <c r="F229" s="17"/>
      <c r="G229" s="17"/>
      <c r="H229" s="17"/>
      <c r="I229" s="60"/>
      <c r="J229" s="17"/>
    </row>
    <row r="230" spans="1:10" s="3" customFormat="1" ht="12">
      <c r="A230" s="64" t="s">
        <v>60</v>
      </c>
      <c r="B230" s="33">
        <v>110</v>
      </c>
      <c r="C230" s="33">
        <v>120</v>
      </c>
      <c r="D230" s="54">
        <f>I230</f>
        <v>0</v>
      </c>
      <c r="E230" s="17" t="s">
        <v>13</v>
      </c>
      <c r="F230" s="17" t="s">
        <v>13</v>
      </c>
      <c r="G230" s="17" t="s">
        <v>13</v>
      </c>
      <c r="H230" s="17" t="s">
        <v>13</v>
      </c>
      <c r="I230" s="60"/>
      <c r="J230" s="17" t="s">
        <v>13</v>
      </c>
    </row>
    <row r="231" spans="1:10" s="3" customFormat="1" ht="12">
      <c r="A231" s="64" t="s">
        <v>77</v>
      </c>
      <c r="B231" s="33">
        <v>120</v>
      </c>
      <c r="C231" s="33">
        <v>130</v>
      </c>
      <c r="D231" s="54">
        <f>D233+D234+D235+D236+D237+D238+D239+D240+D241+D242+D243+D244+D245+D246+D247+D248+D249+D250+D251</f>
        <v>34382634.7</v>
      </c>
      <c r="E231" s="54">
        <f>E233+E234+E235+E236+E237+E238+E239+E240+E241+E242+E243+E244+E245+E246+E247+E248</f>
        <v>27263134.7</v>
      </c>
      <c r="F231" s="17" t="s">
        <v>13</v>
      </c>
      <c r="G231" s="17" t="s">
        <v>13</v>
      </c>
      <c r="H231" s="30"/>
      <c r="I231" s="54">
        <f>I233+I234+I235+I236+I237+I238+I239+I240+I241+I242+I243+I244+I245+I246+I247+I248+I249+I250+I251+I252+I253</f>
        <v>7119500</v>
      </c>
      <c r="J231" s="54">
        <f>J233+J234+J235+J236+J237+J238+J239+J240+J241+J242+J243+J244+J245+J246+J247+J248+J249+J250+J251</f>
        <v>0</v>
      </c>
    </row>
    <row r="232" spans="1:10" s="3" customFormat="1" ht="33" customHeight="1">
      <c r="A232" s="64" t="s">
        <v>4</v>
      </c>
      <c r="B232" s="33"/>
      <c r="C232" s="33"/>
      <c r="D232" s="30"/>
      <c r="E232" s="17"/>
      <c r="F232" s="17"/>
      <c r="G232" s="17"/>
      <c r="H232" s="17"/>
      <c r="I232" s="17"/>
      <c r="J232" s="17"/>
    </row>
    <row r="233" spans="1:10" s="3" customFormat="1" ht="24" customHeight="1">
      <c r="A233" s="88" t="s">
        <v>85</v>
      </c>
      <c r="B233" s="33"/>
      <c r="C233" s="33"/>
      <c r="D233" s="54">
        <f>E233</f>
        <v>19906054.09</v>
      </c>
      <c r="E233" s="17">
        <v>19906054.09</v>
      </c>
      <c r="F233" s="17" t="s">
        <v>13</v>
      </c>
      <c r="G233" s="17" t="s">
        <v>13</v>
      </c>
      <c r="H233" s="17"/>
      <c r="I233" s="60"/>
      <c r="J233" s="17"/>
    </row>
    <row r="234" spans="1:10" s="3" customFormat="1" ht="33.75" customHeight="1">
      <c r="A234" s="88" t="s">
        <v>86</v>
      </c>
      <c r="B234" s="33"/>
      <c r="C234" s="33"/>
      <c r="D234" s="54">
        <f>E234+I234</f>
        <v>11292079.5</v>
      </c>
      <c r="E234" s="17">
        <v>5872079.5</v>
      </c>
      <c r="F234" s="17" t="s">
        <v>13</v>
      </c>
      <c r="G234" s="17" t="s">
        <v>13</v>
      </c>
      <c r="H234" s="17"/>
      <c r="I234" s="60">
        <v>5420000</v>
      </c>
      <c r="J234" s="17"/>
    </row>
    <row r="235" spans="1:10" s="3" customFormat="1" ht="33.75" customHeight="1">
      <c r="A235" s="64" t="s">
        <v>87</v>
      </c>
      <c r="B235" s="33"/>
      <c r="C235" s="33"/>
      <c r="D235" s="54">
        <f aca="true" t="shared" si="27" ref="D235:D248">E235</f>
        <v>0</v>
      </c>
      <c r="E235" s="17"/>
      <c r="F235" s="17" t="s">
        <v>13</v>
      </c>
      <c r="G235" s="17" t="s">
        <v>13</v>
      </c>
      <c r="H235" s="17"/>
      <c r="I235" s="60"/>
      <c r="J235" s="17"/>
    </row>
    <row r="236" spans="1:10" s="3" customFormat="1" ht="33.75" customHeight="1">
      <c r="A236" s="64" t="s">
        <v>88</v>
      </c>
      <c r="B236" s="33"/>
      <c r="C236" s="33"/>
      <c r="D236" s="54">
        <f t="shared" si="27"/>
        <v>0</v>
      </c>
      <c r="E236" s="17"/>
      <c r="F236" s="17" t="s">
        <v>13</v>
      </c>
      <c r="G236" s="17" t="s">
        <v>13</v>
      </c>
      <c r="H236" s="17"/>
      <c r="I236" s="60"/>
      <c r="J236" s="17"/>
    </row>
    <row r="237" spans="1:10" s="3" customFormat="1" ht="21.75" customHeight="1">
      <c r="A237" s="64" t="s">
        <v>89</v>
      </c>
      <c r="B237" s="33"/>
      <c r="C237" s="33"/>
      <c r="D237" s="54">
        <f t="shared" si="27"/>
        <v>0</v>
      </c>
      <c r="E237" s="17"/>
      <c r="F237" s="17" t="s">
        <v>13</v>
      </c>
      <c r="G237" s="17" t="s">
        <v>13</v>
      </c>
      <c r="H237" s="17"/>
      <c r="I237" s="60"/>
      <c r="J237" s="17"/>
    </row>
    <row r="238" spans="1:10" s="3" customFormat="1" ht="33" customHeight="1">
      <c r="A238" s="64" t="s">
        <v>90</v>
      </c>
      <c r="B238" s="33"/>
      <c r="C238" s="33"/>
      <c r="D238" s="54">
        <f t="shared" si="27"/>
        <v>0</v>
      </c>
      <c r="E238" s="17"/>
      <c r="F238" s="17" t="s">
        <v>13</v>
      </c>
      <c r="G238" s="17" t="s">
        <v>13</v>
      </c>
      <c r="H238" s="17"/>
      <c r="I238" s="60"/>
      <c r="J238" s="17"/>
    </row>
    <row r="239" spans="1:10" s="3" customFormat="1" ht="58.5" customHeight="1">
      <c r="A239" s="64" t="s">
        <v>91</v>
      </c>
      <c r="B239" s="33"/>
      <c r="C239" s="33"/>
      <c r="D239" s="54">
        <f t="shared" si="27"/>
        <v>0</v>
      </c>
      <c r="E239" s="17"/>
      <c r="F239" s="17" t="s">
        <v>13</v>
      </c>
      <c r="G239" s="17" t="s">
        <v>13</v>
      </c>
      <c r="H239" s="17"/>
      <c r="I239" s="60"/>
      <c r="J239" s="17"/>
    </row>
    <row r="240" spans="1:10" s="3" customFormat="1" ht="33.75" customHeight="1">
      <c r="A240" s="64" t="s">
        <v>92</v>
      </c>
      <c r="B240" s="33"/>
      <c r="C240" s="33"/>
      <c r="D240" s="54">
        <f t="shared" si="27"/>
        <v>0</v>
      </c>
      <c r="E240" s="17"/>
      <c r="F240" s="17" t="s">
        <v>13</v>
      </c>
      <c r="G240" s="17" t="s">
        <v>13</v>
      </c>
      <c r="H240" s="17"/>
      <c r="I240" s="60"/>
      <c r="J240" s="17"/>
    </row>
    <row r="241" spans="1:10" s="3" customFormat="1" ht="33.75" customHeight="1">
      <c r="A241" s="64" t="s">
        <v>93</v>
      </c>
      <c r="B241" s="33"/>
      <c r="C241" s="33"/>
      <c r="D241" s="54">
        <f t="shared" si="27"/>
        <v>0</v>
      </c>
      <c r="E241" s="17"/>
      <c r="F241" s="17" t="s">
        <v>13</v>
      </c>
      <c r="G241" s="17" t="s">
        <v>13</v>
      </c>
      <c r="H241" s="17"/>
      <c r="I241" s="60"/>
      <c r="J241" s="17"/>
    </row>
    <row r="242" spans="1:10" s="3" customFormat="1" ht="44.25" customHeight="1">
      <c r="A242" s="64" t="s">
        <v>94</v>
      </c>
      <c r="B242" s="33"/>
      <c r="C242" s="33"/>
      <c r="D242" s="54">
        <f t="shared" si="27"/>
        <v>0</v>
      </c>
      <c r="E242" s="17"/>
      <c r="F242" s="17" t="s">
        <v>13</v>
      </c>
      <c r="G242" s="17" t="s">
        <v>13</v>
      </c>
      <c r="H242" s="17"/>
      <c r="I242" s="60"/>
      <c r="J242" s="17"/>
    </row>
    <row r="243" spans="1:10" s="3" customFormat="1" ht="34.5" customHeight="1">
      <c r="A243" s="64" t="s">
        <v>95</v>
      </c>
      <c r="B243" s="33"/>
      <c r="C243" s="33"/>
      <c r="D243" s="54">
        <f t="shared" si="27"/>
        <v>0</v>
      </c>
      <c r="E243" s="17"/>
      <c r="F243" s="17" t="s">
        <v>13</v>
      </c>
      <c r="G243" s="17" t="s">
        <v>13</v>
      </c>
      <c r="H243" s="17"/>
      <c r="I243" s="60"/>
      <c r="J243" s="17"/>
    </row>
    <row r="244" spans="1:10" s="3" customFormat="1" ht="44.25" customHeight="1">
      <c r="A244" s="64" t="s">
        <v>96</v>
      </c>
      <c r="B244" s="33"/>
      <c r="C244" s="33"/>
      <c r="D244" s="54">
        <f t="shared" si="27"/>
        <v>0</v>
      </c>
      <c r="E244" s="17"/>
      <c r="F244" s="17" t="s">
        <v>13</v>
      </c>
      <c r="G244" s="17" t="s">
        <v>13</v>
      </c>
      <c r="H244" s="17"/>
      <c r="I244" s="60"/>
      <c r="J244" s="17"/>
    </row>
    <row r="245" spans="1:10" s="3" customFormat="1" ht="32.25" customHeight="1">
      <c r="A245" s="64" t="s">
        <v>97</v>
      </c>
      <c r="B245" s="33"/>
      <c r="C245" s="33"/>
      <c r="D245" s="54">
        <f t="shared" si="27"/>
        <v>0</v>
      </c>
      <c r="E245" s="17"/>
      <c r="F245" s="17" t="s">
        <v>13</v>
      </c>
      <c r="G245" s="17" t="s">
        <v>13</v>
      </c>
      <c r="H245" s="17"/>
      <c r="I245" s="60"/>
      <c r="J245" s="17"/>
    </row>
    <row r="246" spans="1:10" s="3" customFormat="1" ht="24.75" customHeight="1">
      <c r="A246" s="64" t="s">
        <v>98</v>
      </c>
      <c r="B246" s="33"/>
      <c r="C246" s="33"/>
      <c r="D246" s="54">
        <f t="shared" si="27"/>
        <v>0</v>
      </c>
      <c r="E246" s="17"/>
      <c r="F246" s="17" t="s">
        <v>13</v>
      </c>
      <c r="G246" s="17" t="s">
        <v>13</v>
      </c>
      <c r="H246" s="17"/>
      <c r="I246" s="60"/>
      <c r="J246" s="17"/>
    </row>
    <row r="247" spans="1:10" s="3" customFormat="1" ht="18.75" customHeight="1">
      <c r="A247" s="88" t="s">
        <v>99</v>
      </c>
      <c r="B247" s="33"/>
      <c r="C247" s="33"/>
      <c r="D247" s="54">
        <f t="shared" si="27"/>
        <v>451863.11</v>
      </c>
      <c r="E247" s="17">
        <v>451863.11</v>
      </c>
      <c r="F247" s="17" t="s">
        <v>13</v>
      </c>
      <c r="G247" s="17" t="s">
        <v>13</v>
      </c>
      <c r="H247" s="17"/>
      <c r="I247" s="60"/>
      <c r="J247" s="17"/>
    </row>
    <row r="248" spans="1:10" s="3" customFormat="1" ht="18.75" customHeight="1">
      <c r="A248" s="88" t="s">
        <v>100</v>
      </c>
      <c r="B248" s="33"/>
      <c r="C248" s="33"/>
      <c r="D248" s="54">
        <f t="shared" si="27"/>
        <v>1033138</v>
      </c>
      <c r="E248" s="17">
        <v>1033138</v>
      </c>
      <c r="F248" s="17" t="s">
        <v>13</v>
      </c>
      <c r="G248" s="17" t="s">
        <v>13</v>
      </c>
      <c r="H248" s="17"/>
      <c r="I248" s="60"/>
      <c r="J248" s="17"/>
    </row>
    <row r="249" spans="1:10" s="3" customFormat="1" ht="25.5" customHeight="1">
      <c r="A249" s="64" t="s">
        <v>78</v>
      </c>
      <c r="B249" s="33"/>
      <c r="C249" s="33">
        <v>130</v>
      </c>
      <c r="D249" s="54">
        <f>I249</f>
        <v>1549500</v>
      </c>
      <c r="E249" s="17" t="s">
        <v>13</v>
      </c>
      <c r="F249" s="17" t="s">
        <v>13</v>
      </c>
      <c r="G249" s="17" t="s">
        <v>13</v>
      </c>
      <c r="H249" s="17" t="s">
        <v>13</v>
      </c>
      <c r="I249" s="60">
        <f>1549500</f>
        <v>1549500</v>
      </c>
      <c r="J249" s="17"/>
    </row>
    <row r="250" spans="1:10" s="3" customFormat="1" ht="17.25" customHeight="1">
      <c r="A250" s="64" t="s">
        <v>79</v>
      </c>
      <c r="B250" s="33"/>
      <c r="C250" s="33">
        <v>130</v>
      </c>
      <c r="D250" s="54">
        <f>I250</f>
        <v>0</v>
      </c>
      <c r="E250" s="17" t="s">
        <v>13</v>
      </c>
      <c r="F250" s="17" t="s">
        <v>13</v>
      </c>
      <c r="G250" s="17" t="s">
        <v>13</v>
      </c>
      <c r="H250" s="17" t="s">
        <v>13</v>
      </c>
      <c r="I250" s="60"/>
      <c r="J250" s="17"/>
    </row>
    <row r="251" spans="1:10" s="3" customFormat="1" ht="24" customHeight="1">
      <c r="A251" s="64" t="s">
        <v>80</v>
      </c>
      <c r="B251" s="33"/>
      <c r="C251" s="33">
        <v>130</v>
      </c>
      <c r="D251" s="54">
        <f>I251</f>
        <v>150000</v>
      </c>
      <c r="E251" s="17" t="s">
        <v>13</v>
      </c>
      <c r="F251" s="17" t="s">
        <v>13</v>
      </c>
      <c r="G251" s="17" t="s">
        <v>13</v>
      </c>
      <c r="H251" s="17" t="s">
        <v>13</v>
      </c>
      <c r="I251" s="60">
        <v>150000</v>
      </c>
      <c r="J251" s="17"/>
    </row>
    <row r="252" spans="1:10" s="3" customFormat="1" ht="42" customHeight="1">
      <c r="A252" s="64" t="s">
        <v>81</v>
      </c>
      <c r="B252" s="33">
        <v>130</v>
      </c>
      <c r="C252" s="33">
        <v>140</v>
      </c>
      <c r="D252" s="54">
        <f>I252</f>
        <v>0</v>
      </c>
      <c r="E252" s="17" t="s">
        <v>13</v>
      </c>
      <c r="F252" s="17" t="s">
        <v>13</v>
      </c>
      <c r="G252" s="17" t="s">
        <v>13</v>
      </c>
      <c r="H252" s="17" t="s">
        <v>13</v>
      </c>
      <c r="I252" s="59"/>
      <c r="J252" s="17" t="s">
        <v>13</v>
      </c>
    </row>
    <row r="253" spans="1:10" s="3" customFormat="1" ht="22.5" customHeight="1">
      <c r="A253" s="64" t="s">
        <v>82</v>
      </c>
      <c r="B253" s="33">
        <v>140</v>
      </c>
      <c r="C253" s="33"/>
      <c r="D253" s="54">
        <f>I253</f>
        <v>0</v>
      </c>
      <c r="E253" s="17" t="s">
        <v>13</v>
      </c>
      <c r="F253" s="17" t="s">
        <v>13</v>
      </c>
      <c r="G253" s="17" t="s">
        <v>13</v>
      </c>
      <c r="H253" s="17" t="s">
        <v>13</v>
      </c>
      <c r="I253" s="59"/>
      <c r="J253" s="17" t="s">
        <v>13</v>
      </c>
    </row>
    <row r="254" spans="1:10" s="71" customFormat="1" ht="22.5">
      <c r="A254" s="88" t="s">
        <v>83</v>
      </c>
      <c r="B254" s="33">
        <v>150</v>
      </c>
      <c r="C254" s="33">
        <v>180</v>
      </c>
      <c r="D254" s="54">
        <f>F254+G254</f>
        <v>0</v>
      </c>
      <c r="E254" s="17" t="s">
        <v>13</v>
      </c>
      <c r="F254" s="60"/>
      <c r="G254" s="60">
        <v>0</v>
      </c>
      <c r="H254" s="17" t="s">
        <v>13</v>
      </c>
      <c r="I254" s="17" t="s">
        <v>13</v>
      </c>
      <c r="J254" s="17" t="s">
        <v>13</v>
      </c>
    </row>
    <row r="255" spans="1:10" s="71" customFormat="1" ht="12">
      <c r="A255" s="78" t="s">
        <v>258</v>
      </c>
      <c r="B255" s="79">
        <v>160</v>
      </c>
      <c r="C255" s="79">
        <v>180</v>
      </c>
      <c r="D255" s="74">
        <f>D257+D258</f>
        <v>0</v>
      </c>
      <c r="E255" s="75" t="s">
        <v>13</v>
      </c>
      <c r="F255" s="75" t="s">
        <v>13</v>
      </c>
      <c r="G255" s="75" t="s">
        <v>13</v>
      </c>
      <c r="H255" s="75" t="s">
        <v>13</v>
      </c>
      <c r="I255" s="74">
        <f>I257+I258</f>
        <v>0</v>
      </c>
      <c r="J255" s="75"/>
    </row>
    <row r="256" spans="1:10" s="71" customFormat="1" ht="12">
      <c r="A256" s="80" t="s">
        <v>4</v>
      </c>
      <c r="B256" s="73"/>
      <c r="C256" s="73"/>
      <c r="D256" s="81"/>
      <c r="E256" s="75"/>
      <c r="F256" s="75"/>
      <c r="G256" s="75"/>
      <c r="H256" s="75"/>
      <c r="I256" s="74"/>
      <c r="J256" s="75"/>
    </row>
    <row r="257" spans="1:10" s="71" customFormat="1" ht="12">
      <c r="A257" s="82" t="s">
        <v>259</v>
      </c>
      <c r="B257" s="73"/>
      <c r="C257" s="73">
        <v>180</v>
      </c>
      <c r="D257" s="81">
        <f>I257</f>
        <v>0</v>
      </c>
      <c r="E257" s="75" t="s">
        <v>13</v>
      </c>
      <c r="F257" s="75" t="s">
        <v>13</v>
      </c>
      <c r="G257" s="75" t="s">
        <v>13</v>
      </c>
      <c r="H257" s="75" t="s">
        <v>13</v>
      </c>
      <c r="I257" s="74"/>
      <c r="J257" s="75"/>
    </row>
    <row r="258" spans="1:10" s="76" customFormat="1" ht="12">
      <c r="A258" s="82" t="s">
        <v>260</v>
      </c>
      <c r="B258" s="73"/>
      <c r="C258" s="73">
        <v>180</v>
      </c>
      <c r="D258" s="81">
        <f>I258</f>
        <v>0</v>
      </c>
      <c r="E258" s="75" t="s">
        <v>13</v>
      </c>
      <c r="F258" s="75" t="s">
        <v>13</v>
      </c>
      <c r="G258" s="75" t="s">
        <v>13</v>
      </c>
      <c r="H258" s="75" t="s">
        <v>13</v>
      </c>
      <c r="I258" s="74"/>
      <c r="J258" s="75"/>
    </row>
    <row r="259" spans="1:10" s="3" customFormat="1" ht="12">
      <c r="A259" s="72" t="s">
        <v>57</v>
      </c>
      <c r="B259" s="73">
        <v>180</v>
      </c>
      <c r="C259" s="73">
        <v>400</v>
      </c>
      <c r="D259" s="74">
        <f>D261+D262+D263+D264</f>
        <v>0</v>
      </c>
      <c r="E259" s="75" t="s">
        <v>13</v>
      </c>
      <c r="F259" s="75" t="s">
        <v>13</v>
      </c>
      <c r="G259" s="75" t="s">
        <v>13</v>
      </c>
      <c r="H259" s="75" t="s">
        <v>13</v>
      </c>
      <c r="I259" s="74">
        <f>I261+I262+I263+I264</f>
        <v>0</v>
      </c>
      <c r="J259" s="75" t="s">
        <v>13</v>
      </c>
    </row>
    <row r="260" spans="1:10" s="3" customFormat="1" ht="12">
      <c r="A260" s="65" t="s">
        <v>4</v>
      </c>
      <c r="B260" s="33"/>
      <c r="C260" s="33"/>
      <c r="D260" s="30"/>
      <c r="E260" s="17"/>
      <c r="F260" s="17"/>
      <c r="G260" s="17"/>
      <c r="H260" s="17"/>
      <c r="I260" s="60"/>
      <c r="J260" s="17"/>
    </row>
    <row r="261" spans="1:10" s="3" customFormat="1" ht="21.75" customHeight="1">
      <c r="A261" s="65" t="s">
        <v>101</v>
      </c>
      <c r="B261" s="33"/>
      <c r="C261" s="33">
        <v>410</v>
      </c>
      <c r="D261" s="54">
        <f>I261</f>
        <v>0</v>
      </c>
      <c r="E261" s="17" t="s">
        <v>13</v>
      </c>
      <c r="F261" s="17" t="s">
        <v>13</v>
      </c>
      <c r="G261" s="17" t="s">
        <v>13</v>
      </c>
      <c r="H261" s="17" t="s">
        <v>13</v>
      </c>
      <c r="I261" s="60"/>
      <c r="J261" s="17" t="s">
        <v>13</v>
      </c>
    </row>
    <row r="262" spans="1:10" s="3" customFormat="1" ht="21.75" customHeight="1">
      <c r="A262" s="65" t="s">
        <v>102</v>
      </c>
      <c r="B262" s="33"/>
      <c r="C262" s="33">
        <v>420</v>
      </c>
      <c r="D262" s="54">
        <f>I262</f>
        <v>0</v>
      </c>
      <c r="E262" s="17" t="s">
        <v>13</v>
      </c>
      <c r="F262" s="17" t="s">
        <v>13</v>
      </c>
      <c r="G262" s="17" t="s">
        <v>13</v>
      </c>
      <c r="H262" s="17" t="s">
        <v>13</v>
      </c>
      <c r="I262" s="60"/>
      <c r="J262" s="17" t="s">
        <v>13</v>
      </c>
    </row>
    <row r="263" spans="1:10" s="3" customFormat="1" ht="17.25" customHeight="1">
      <c r="A263" s="65" t="s">
        <v>103</v>
      </c>
      <c r="B263" s="33"/>
      <c r="C263" s="33">
        <v>430</v>
      </c>
      <c r="D263" s="54">
        <f>I263</f>
        <v>0</v>
      </c>
      <c r="E263" s="17" t="s">
        <v>13</v>
      </c>
      <c r="F263" s="17" t="s">
        <v>13</v>
      </c>
      <c r="G263" s="17" t="s">
        <v>13</v>
      </c>
      <c r="H263" s="17" t="s">
        <v>13</v>
      </c>
      <c r="I263" s="60"/>
      <c r="J263" s="17" t="s">
        <v>13</v>
      </c>
    </row>
    <row r="264" spans="1:10" s="2" customFormat="1" ht="11.25" customHeight="1">
      <c r="A264" s="65" t="s">
        <v>104</v>
      </c>
      <c r="B264" s="33"/>
      <c r="C264" s="33">
        <v>440</v>
      </c>
      <c r="D264" s="54">
        <f>I264</f>
        <v>0</v>
      </c>
      <c r="E264" s="17" t="s">
        <v>13</v>
      </c>
      <c r="F264" s="17" t="s">
        <v>13</v>
      </c>
      <c r="G264" s="17" t="s">
        <v>13</v>
      </c>
      <c r="H264" s="17" t="s">
        <v>13</v>
      </c>
      <c r="I264" s="60"/>
      <c r="J264" s="17" t="s">
        <v>13</v>
      </c>
    </row>
    <row r="265" spans="1:10" s="2" customFormat="1" ht="13.5" customHeight="1">
      <c r="A265" s="42" t="s">
        <v>75</v>
      </c>
      <c r="B265" s="43"/>
      <c r="C265" s="44"/>
      <c r="D265" s="62">
        <f aca="true" t="shared" si="28" ref="D265:J265">D266+D272+D276+D279+D288</f>
        <v>34382634.7</v>
      </c>
      <c r="E265" s="62">
        <f t="shared" si="28"/>
        <v>27263134.699999996</v>
      </c>
      <c r="F265" s="62">
        <f t="shared" si="28"/>
        <v>0</v>
      </c>
      <c r="G265" s="62">
        <f t="shared" si="28"/>
        <v>0</v>
      </c>
      <c r="H265" s="62">
        <f t="shared" si="28"/>
        <v>0</v>
      </c>
      <c r="I265" s="62">
        <f t="shared" si="28"/>
        <v>7119500</v>
      </c>
      <c r="J265" s="62">
        <f t="shared" si="28"/>
        <v>0</v>
      </c>
    </row>
    <row r="266" spans="1:10" s="2" customFormat="1" ht="13.5" customHeight="1">
      <c r="A266" s="66" t="s">
        <v>105</v>
      </c>
      <c r="B266" s="33"/>
      <c r="C266" s="33"/>
      <c r="D266" s="60">
        <f aca="true" t="shared" si="29" ref="D266:I266">D268+D269+D270+D271</f>
        <v>20392517.06</v>
      </c>
      <c r="E266" s="60">
        <f t="shared" si="29"/>
        <v>19542517.06</v>
      </c>
      <c r="F266" s="60">
        <f t="shared" si="29"/>
        <v>0</v>
      </c>
      <c r="G266" s="60">
        <f t="shared" si="29"/>
        <v>0</v>
      </c>
      <c r="H266" s="60">
        <f t="shared" si="29"/>
        <v>0</v>
      </c>
      <c r="I266" s="60">
        <f t="shared" si="29"/>
        <v>850000</v>
      </c>
      <c r="J266" s="60">
        <f>K266+L266</f>
        <v>0</v>
      </c>
    </row>
    <row r="267" spans="1:10" s="2" customFormat="1" ht="25.5" customHeight="1">
      <c r="A267" s="66" t="s">
        <v>4</v>
      </c>
      <c r="B267" s="33"/>
      <c r="C267" s="33"/>
      <c r="D267" s="54"/>
      <c r="E267" s="60"/>
      <c r="F267" s="60"/>
      <c r="G267" s="60"/>
      <c r="H267" s="60"/>
      <c r="I267" s="60"/>
      <c r="J267" s="60"/>
    </row>
    <row r="268" spans="1:10" s="2" customFormat="1" ht="36.75" customHeight="1">
      <c r="A268" s="66" t="s">
        <v>45</v>
      </c>
      <c r="B268" s="33">
        <v>210</v>
      </c>
      <c r="C268" s="33">
        <v>111</v>
      </c>
      <c r="D268" s="54">
        <f>E268+F268+G268+H268+I268</f>
        <v>15661925.76</v>
      </c>
      <c r="E268" s="60">
        <v>15009083.76</v>
      </c>
      <c r="F268" s="60"/>
      <c r="G268" s="60"/>
      <c r="H268" s="60"/>
      <c r="I268" s="60">
        <v>652842</v>
      </c>
      <c r="J268" s="60"/>
    </row>
    <row r="269" spans="1:10" s="2" customFormat="1" ht="36" customHeight="1">
      <c r="A269" s="66" t="s">
        <v>106</v>
      </c>
      <c r="B269" s="33"/>
      <c r="C269" s="33">
        <v>112</v>
      </c>
      <c r="D269" s="54">
        <f>E269+F269+G269+H269+I269</f>
        <v>690</v>
      </c>
      <c r="E269" s="60">
        <v>690</v>
      </c>
      <c r="F269" s="60"/>
      <c r="G269" s="60"/>
      <c r="H269" s="60"/>
      <c r="I269" s="60"/>
      <c r="J269" s="60"/>
    </row>
    <row r="270" spans="1:10" s="2" customFormat="1" ht="35.25" customHeight="1">
      <c r="A270" s="66" t="s">
        <v>107</v>
      </c>
      <c r="B270" s="33"/>
      <c r="C270" s="33">
        <v>119</v>
      </c>
      <c r="D270" s="54">
        <f>E270+F270+G270+H270+I270</f>
        <v>0</v>
      </c>
      <c r="E270" s="60"/>
      <c r="F270" s="60"/>
      <c r="G270" s="60"/>
      <c r="H270" s="60"/>
      <c r="I270" s="60"/>
      <c r="J270" s="60"/>
    </row>
    <row r="271" spans="1:10" s="2" customFormat="1" ht="39.75" customHeight="1">
      <c r="A271" s="66" t="s">
        <v>46</v>
      </c>
      <c r="B271" s="33">
        <v>211</v>
      </c>
      <c r="C271" s="33">
        <v>119</v>
      </c>
      <c r="D271" s="54">
        <f>E271+F271+G271+H271+I271</f>
        <v>4729901.3</v>
      </c>
      <c r="E271" s="60">
        <v>4532743.3</v>
      </c>
      <c r="F271" s="60"/>
      <c r="G271" s="60"/>
      <c r="H271" s="60"/>
      <c r="I271" s="60">
        <v>197158</v>
      </c>
      <c r="J271" s="60"/>
    </row>
    <row r="272" spans="1:10" s="2" customFormat="1" ht="13.5" customHeight="1">
      <c r="A272" s="66" t="s">
        <v>123</v>
      </c>
      <c r="B272" s="33">
        <v>220</v>
      </c>
      <c r="C272" s="33">
        <v>320</v>
      </c>
      <c r="D272" s="60">
        <f>E272+F272+G272+H272+I272</f>
        <v>0</v>
      </c>
      <c r="E272" s="60">
        <f aca="true" t="shared" si="30" ref="E272:J272">E274+E275</f>
        <v>0</v>
      </c>
      <c r="F272" s="60">
        <f t="shared" si="30"/>
        <v>0</v>
      </c>
      <c r="G272" s="60">
        <f t="shared" si="30"/>
        <v>0</v>
      </c>
      <c r="H272" s="60">
        <f t="shared" si="30"/>
        <v>0</v>
      </c>
      <c r="I272" s="60">
        <f t="shared" si="30"/>
        <v>0</v>
      </c>
      <c r="J272" s="60">
        <f t="shared" si="30"/>
        <v>0</v>
      </c>
    </row>
    <row r="273" spans="1:10" s="2" customFormat="1" ht="15.75" customHeight="1">
      <c r="A273" s="66" t="s">
        <v>3</v>
      </c>
      <c r="B273" s="33"/>
      <c r="C273" s="33"/>
      <c r="D273" s="54"/>
      <c r="E273" s="60"/>
      <c r="F273" s="60"/>
      <c r="G273" s="60"/>
      <c r="H273" s="60"/>
      <c r="I273" s="60"/>
      <c r="J273" s="60"/>
    </row>
    <row r="274" spans="1:10" s="2" customFormat="1" ht="26.25" customHeight="1">
      <c r="A274" s="67" t="s">
        <v>18</v>
      </c>
      <c r="B274" s="36"/>
      <c r="C274" s="37">
        <v>321</v>
      </c>
      <c r="D274" s="54">
        <f>E274+F274+G274+H274+I274</f>
        <v>0</v>
      </c>
      <c r="E274" s="60"/>
      <c r="F274" s="60"/>
      <c r="G274" s="60"/>
      <c r="H274" s="60"/>
      <c r="I274" s="60"/>
      <c r="J274" s="60"/>
    </row>
    <row r="275" spans="1:10" s="2" customFormat="1" ht="18" customHeight="1">
      <c r="A275" s="65" t="s">
        <v>69</v>
      </c>
      <c r="B275" s="33"/>
      <c r="C275" s="33">
        <v>323</v>
      </c>
      <c r="D275" s="54">
        <f>E275+F275+G275+H275+I275</f>
        <v>0</v>
      </c>
      <c r="E275" s="60"/>
      <c r="F275" s="60"/>
      <c r="G275" s="60"/>
      <c r="H275" s="60"/>
      <c r="I275" s="60"/>
      <c r="J275" s="60"/>
    </row>
    <row r="276" spans="1:10" s="2" customFormat="1" ht="14.25" customHeight="1">
      <c r="A276" s="65" t="s">
        <v>108</v>
      </c>
      <c r="B276" s="33"/>
      <c r="C276" s="33">
        <v>830</v>
      </c>
      <c r="D276" s="54">
        <f>E276+F276+G276+H276+I276</f>
        <v>0</v>
      </c>
      <c r="E276" s="60">
        <f aca="true" t="shared" si="31" ref="E276:J276">E278</f>
        <v>0</v>
      </c>
      <c r="F276" s="60">
        <f t="shared" si="31"/>
        <v>0</v>
      </c>
      <c r="G276" s="60">
        <f t="shared" si="31"/>
        <v>0</v>
      </c>
      <c r="H276" s="60">
        <f t="shared" si="31"/>
        <v>0</v>
      </c>
      <c r="I276" s="60">
        <f t="shared" si="31"/>
        <v>0</v>
      </c>
      <c r="J276" s="60">
        <f t="shared" si="31"/>
        <v>0</v>
      </c>
    </row>
    <row r="277" spans="1:10" s="2" customFormat="1" ht="18" customHeight="1">
      <c r="A277" s="66" t="s">
        <v>3</v>
      </c>
      <c r="B277" s="33"/>
      <c r="C277" s="33"/>
      <c r="D277" s="54"/>
      <c r="E277" s="60"/>
      <c r="F277" s="60"/>
      <c r="G277" s="60"/>
      <c r="H277" s="60"/>
      <c r="I277" s="60"/>
      <c r="J277" s="60"/>
    </row>
    <row r="278" spans="1:10" s="2" customFormat="1" ht="16.5" customHeight="1">
      <c r="A278" s="65" t="s">
        <v>109</v>
      </c>
      <c r="B278" s="33"/>
      <c r="C278" s="33">
        <v>831</v>
      </c>
      <c r="D278" s="54">
        <f>E278+F278+G278+H278+I278</f>
        <v>0</v>
      </c>
      <c r="E278" s="60"/>
      <c r="F278" s="60"/>
      <c r="G278" s="60"/>
      <c r="H278" s="60"/>
      <c r="I278" s="60"/>
      <c r="J278" s="60"/>
    </row>
    <row r="279" spans="1:10" s="2" customFormat="1" ht="14.25" customHeight="1">
      <c r="A279" s="66" t="s">
        <v>52</v>
      </c>
      <c r="B279" s="33">
        <v>230</v>
      </c>
      <c r="C279" s="33">
        <v>850</v>
      </c>
      <c r="D279" s="54">
        <f>E279+F279+G279+H279+I279</f>
        <v>1034423.2</v>
      </c>
      <c r="E279" s="54">
        <f>E281+E285+E286</f>
        <v>1034423.2</v>
      </c>
      <c r="F279" s="54">
        <f>F281+F285+F286</f>
        <v>0</v>
      </c>
      <c r="G279" s="54">
        <f>G281+G285+G286</f>
        <v>0</v>
      </c>
      <c r="H279" s="54">
        <f>H281+H285+H286</f>
        <v>0</v>
      </c>
      <c r="I279" s="54">
        <f>I281+I285+I286</f>
        <v>0</v>
      </c>
      <c r="J279" s="60">
        <f>J283+J284+J285+J286</f>
        <v>0</v>
      </c>
    </row>
    <row r="280" spans="1:10" s="77" customFormat="1" ht="24" customHeight="1">
      <c r="A280" s="66" t="s">
        <v>3</v>
      </c>
      <c r="B280" s="33"/>
      <c r="C280" s="33"/>
      <c r="D280" s="54"/>
      <c r="E280" s="60"/>
      <c r="F280" s="60"/>
      <c r="G280" s="60"/>
      <c r="H280" s="60"/>
      <c r="I280" s="60"/>
      <c r="J280" s="60"/>
    </row>
    <row r="281" spans="1:10" s="2" customFormat="1" ht="16.5" customHeight="1">
      <c r="A281" s="83" t="s">
        <v>257</v>
      </c>
      <c r="B281" s="84"/>
      <c r="C281" s="79">
        <v>851</v>
      </c>
      <c r="D281" s="81">
        <f aca="true" t="shared" si="32" ref="D281:J281">D283+D284</f>
        <v>1033138</v>
      </c>
      <c r="E281" s="81">
        <f t="shared" si="32"/>
        <v>1033138</v>
      </c>
      <c r="F281" s="81">
        <f t="shared" si="32"/>
        <v>0</v>
      </c>
      <c r="G281" s="81">
        <f t="shared" si="32"/>
        <v>0</v>
      </c>
      <c r="H281" s="81">
        <f t="shared" si="32"/>
        <v>0</v>
      </c>
      <c r="I281" s="81">
        <f t="shared" si="32"/>
        <v>0</v>
      </c>
      <c r="J281" s="81">
        <f t="shared" si="32"/>
        <v>0</v>
      </c>
    </row>
    <row r="282" spans="1:10" s="2" customFormat="1" ht="15.75" customHeight="1">
      <c r="A282" s="66" t="s">
        <v>3</v>
      </c>
      <c r="B282" s="33"/>
      <c r="C282" s="33"/>
      <c r="D282" s="54"/>
      <c r="E282" s="60"/>
      <c r="F282" s="60"/>
      <c r="G282" s="60"/>
      <c r="H282" s="60"/>
      <c r="I282" s="60"/>
      <c r="J282" s="60"/>
    </row>
    <row r="283" spans="1:10" s="2" customFormat="1" ht="14.25" customHeight="1">
      <c r="A283" s="66" t="s">
        <v>55</v>
      </c>
      <c r="B283" s="33"/>
      <c r="C283" s="33">
        <v>851</v>
      </c>
      <c r="D283" s="54">
        <f>E283+F283+G283+H283+I283</f>
        <v>1033138</v>
      </c>
      <c r="E283" s="60">
        <v>1033138</v>
      </c>
      <c r="F283" s="60"/>
      <c r="G283" s="60"/>
      <c r="H283" s="60"/>
      <c r="I283" s="60"/>
      <c r="J283" s="60"/>
    </row>
    <row r="284" spans="1:10" s="2" customFormat="1" ht="12.75">
      <c r="A284" s="66" t="s">
        <v>56</v>
      </c>
      <c r="B284" s="33"/>
      <c r="C284" s="33">
        <v>851</v>
      </c>
      <c r="D284" s="54">
        <f>E284+F284+G284+H284+I284</f>
        <v>0</v>
      </c>
      <c r="E284" s="60"/>
      <c r="F284" s="60"/>
      <c r="G284" s="60"/>
      <c r="H284" s="60"/>
      <c r="I284" s="60"/>
      <c r="J284" s="60"/>
    </row>
    <row r="285" spans="1:10" s="2" customFormat="1" ht="15" customHeight="1">
      <c r="A285" s="66" t="s">
        <v>59</v>
      </c>
      <c r="B285" s="33"/>
      <c r="C285" s="33">
        <v>852</v>
      </c>
      <c r="D285" s="54">
        <f>E285+F285+G285+H285+I285</f>
        <v>1285.2</v>
      </c>
      <c r="E285" s="60">
        <v>1285.2</v>
      </c>
      <c r="F285" s="60"/>
      <c r="G285" s="60"/>
      <c r="H285" s="60"/>
      <c r="I285" s="60"/>
      <c r="J285" s="60"/>
    </row>
    <row r="286" spans="1:10" s="2" customFormat="1" ht="17.25" customHeight="1">
      <c r="A286" s="66" t="s">
        <v>110</v>
      </c>
      <c r="B286" s="33"/>
      <c r="C286" s="33">
        <v>853</v>
      </c>
      <c r="D286" s="54">
        <f>E286+F286+G286+H286+I286</f>
        <v>0</v>
      </c>
      <c r="E286" s="60"/>
      <c r="F286" s="60"/>
      <c r="G286" s="60"/>
      <c r="H286" s="60"/>
      <c r="I286" s="60"/>
      <c r="J286" s="60"/>
    </row>
    <row r="287" spans="1:10" s="2" customFormat="1" ht="22.5" customHeight="1">
      <c r="A287" s="66" t="s">
        <v>111</v>
      </c>
      <c r="B287" s="79">
        <v>240</v>
      </c>
      <c r="C287" s="33"/>
      <c r="D287" s="54">
        <f>E287+F287+G287+H287+I287</f>
        <v>0</v>
      </c>
      <c r="E287" s="60"/>
      <c r="F287" s="60"/>
      <c r="G287" s="60"/>
      <c r="H287" s="60"/>
      <c r="I287" s="60"/>
      <c r="J287" s="60"/>
    </row>
    <row r="288" spans="1:10" s="2" customFormat="1" ht="27.75" customHeight="1">
      <c r="A288" s="66" t="s">
        <v>124</v>
      </c>
      <c r="B288" s="33"/>
      <c r="C288" s="33">
        <v>240</v>
      </c>
      <c r="D288" s="87">
        <f aca="true" t="shared" si="33" ref="D288:J288">D289+D290</f>
        <v>12955694.440000001</v>
      </c>
      <c r="E288" s="60">
        <f t="shared" si="33"/>
        <v>6686194.4399999995</v>
      </c>
      <c r="F288" s="60">
        <f t="shared" si="33"/>
        <v>0</v>
      </c>
      <c r="G288" s="60">
        <f t="shared" si="33"/>
        <v>0</v>
      </c>
      <c r="H288" s="60">
        <f t="shared" si="33"/>
        <v>0</v>
      </c>
      <c r="I288" s="60">
        <f t="shared" si="33"/>
        <v>6269500</v>
      </c>
      <c r="J288" s="60">
        <f t="shared" si="33"/>
        <v>0</v>
      </c>
    </row>
    <row r="289" spans="1:10" s="2" customFormat="1" ht="25.5" customHeight="1">
      <c r="A289" s="66" t="s">
        <v>112</v>
      </c>
      <c r="B289" s="33">
        <v>250</v>
      </c>
      <c r="C289" s="33"/>
      <c r="D289" s="54">
        <f>E289+F289+G289+H289+I289</f>
        <v>0</v>
      </c>
      <c r="E289" s="60"/>
      <c r="F289" s="60"/>
      <c r="G289" s="60"/>
      <c r="H289" s="60"/>
      <c r="I289" s="60"/>
      <c r="J289" s="60"/>
    </row>
    <row r="290" spans="1:10" s="2" customFormat="1" ht="10.5" customHeight="1">
      <c r="A290" s="66" t="s">
        <v>113</v>
      </c>
      <c r="B290" s="79">
        <v>260</v>
      </c>
      <c r="C290" s="33"/>
      <c r="D290" s="86">
        <f>D292+D301</f>
        <v>12955694.440000001</v>
      </c>
      <c r="E290" s="54">
        <f>E292+E301</f>
        <v>6686194.4399999995</v>
      </c>
      <c r="F290" s="54">
        <f>F292+F301</f>
        <v>0</v>
      </c>
      <c r="G290" s="54">
        <f>G292+G301</f>
        <v>0</v>
      </c>
      <c r="H290" s="54">
        <f>H292+H301</f>
        <v>0</v>
      </c>
      <c r="I290" s="54">
        <f>I301</f>
        <v>6269500</v>
      </c>
      <c r="J290" s="54">
        <f>J292+J301</f>
        <v>0</v>
      </c>
    </row>
    <row r="291" spans="1:10" s="2" customFormat="1" ht="30.75" customHeight="1">
      <c r="A291" s="66" t="s">
        <v>3</v>
      </c>
      <c r="B291" s="33"/>
      <c r="C291" s="33"/>
      <c r="D291" s="54"/>
      <c r="E291" s="60"/>
      <c r="F291" s="60"/>
      <c r="G291" s="60"/>
      <c r="H291" s="60"/>
      <c r="I291" s="60"/>
      <c r="J291" s="60"/>
    </row>
    <row r="292" spans="1:10" s="2" customFormat="1" ht="11.25" customHeight="1">
      <c r="A292" s="66" t="s">
        <v>125</v>
      </c>
      <c r="B292" s="33"/>
      <c r="C292" s="33">
        <v>243</v>
      </c>
      <c r="D292" s="54">
        <f>D294+D295+D296+D297+D298+D299+D300</f>
        <v>0</v>
      </c>
      <c r="E292" s="60">
        <f>E294+E295+E296+E297+E298+E299+E300</f>
        <v>0</v>
      </c>
      <c r="F292" s="60">
        <f>F294+F295+F296+F297+F298+F299+F300</f>
        <v>0</v>
      </c>
      <c r="G292" s="60">
        <f>G294+G295+G296+G297+G298+G299+G300</f>
        <v>0</v>
      </c>
      <c r="H292" s="60">
        <f>H293+H294+H295+H296+H297+H298+H299</f>
        <v>0</v>
      </c>
      <c r="I292" s="17" t="s">
        <v>13</v>
      </c>
      <c r="J292" s="60">
        <f>J293+J294+J295+J296+J297+J298+J299</f>
        <v>0</v>
      </c>
    </row>
    <row r="293" spans="1:10" s="2" customFormat="1" ht="27.75" customHeight="1">
      <c r="A293" s="66" t="s">
        <v>3</v>
      </c>
      <c r="B293" s="33"/>
      <c r="C293" s="33"/>
      <c r="D293" s="54"/>
      <c r="E293" s="60"/>
      <c r="F293" s="60"/>
      <c r="G293" s="60"/>
      <c r="H293" s="60"/>
      <c r="I293" s="60"/>
      <c r="J293" s="60"/>
    </row>
    <row r="294" spans="1:10" s="2" customFormat="1" ht="25.5" customHeight="1">
      <c r="A294" s="66" t="s">
        <v>48</v>
      </c>
      <c r="B294" s="33"/>
      <c r="C294" s="33">
        <v>243</v>
      </c>
      <c r="D294" s="54">
        <f aca="true" t="shared" si="34" ref="D294:D300">E294+F294+G294+H294</f>
        <v>0</v>
      </c>
      <c r="E294" s="60"/>
      <c r="F294" s="60"/>
      <c r="G294" s="60"/>
      <c r="H294" s="60"/>
      <c r="I294" s="17" t="s">
        <v>13</v>
      </c>
      <c r="J294" s="60"/>
    </row>
    <row r="295" spans="1:10" s="2" customFormat="1" ht="24.75" customHeight="1">
      <c r="A295" s="66" t="s">
        <v>50</v>
      </c>
      <c r="B295" s="33"/>
      <c r="C295" s="33">
        <v>243</v>
      </c>
      <c r="D295" s="54">
        <f t="shared" si="34"/>
        <v>0</v>
      </c>
      <c r="E295" s="60"/>
      <c r="F295" s="60"/>
      <c r="G295" s="60"/>
      <c r="H295" s="60"/>
      <c r="I295" s="17" t="s">
        <v>13</v>
      </c>
      <c r="J295" s="60"/>
    </row>
    <row r="296" spans="1:10" s="2" customFormat="1" ht="27.75" customHeight="1">
      <c r="A296" s="66" t="s">
        <v>114</v>
      </c>
      <c r="B296" s="33"/>
      <c r="C296" s="33">
        <v>243</v>
      </c>
      <c r="D296" s="54">
        <f t="shared" si="34"/>
        <v>0</v>
      </c>
      <c r="E296" s="60"/>
      <c r="F296" s="60"/>
      <c r="G296" s="60"/>
      <c r="H296" s="60"/>
      <c r="I296" s="17" t="s">
        <v>13</v>
      </c>
      <c r="J296" s="60"/>
    </row>
    <row r="297" spans="1:10" s="2" customFormat="1" ht="33.75">
      <c r="A297" s="66" t="s">
        <v>51</v>
      </c>
      <c r="B297" s="33"/>
      <c r="C297" s="33">
        <v>243</v>
      </c>
      <c r="D297" s="54">
        <f t="shared" si="34"/>
        <v>0</v>
      </c>
      <c r="E297" s="60"/>
      <c r="F297" s="60"/>
      <c r="G297" s="60"/>
      <c r="H297" s="60"/>
      <c r="I297" s="17" t="s">
        <v>13</v>
      </c>
      <c r="J297" s="60"/>
    </row>
    <row r="298" spans="1:10" s="2" customFormat="1" ht="38.25" customHeight="1">
      <c r="A298" s="66" t="s">
        <v>54</v>
      </c>
      <c r="B298" s="33"/>
      <c r="C298" s="33">
        <v>243</v>
      </c>
      <c r="D298" s="54">
        <f t="shared" si="34"/>
        <v>0</v>
      </c>
      <c r="E298" s="60"/>
      <c r="F298" s="60"/>
      <c r="G298" s="60"/>
      <c r="H298" s="60"/>
      <c r="I298" s="17" t="s">
        <v>13</v>
      </c>
      <c r="J298" s="60"/>
    </row>
    <row r="299" spans="1:10" s="2" customFormat="1" ht="27" customHeight="1">
      <c r="A299" s="66" t="s">
        <v>53</v>
      </c>
      <c r="B299" s="33"/>
      <c r="C299" s="33">
        <v>243</v>
      </c>
      <c r="D299" s="54">
        <f t="shared" si="34"/>
        <v>0</v>
      </c>
      <c r="E299" s="60"/>
      <c r="F299" s="60"/>
      <c r="G299" s="60"/>
      <c r="H299" s="60"/>
      <c r="I299" s="17" t="s">
        <v>13</v>
      </c>
      <c r="J299" s="60"/>
    </row>
    <row r="300" spans="1:10" s="2" customFormat="1" ht="40.5" customHeight="1">
      <c r="A300" s="66" t="s">
        <v>58</v>
      </c>
      <c r="B300" s="33"/>
      <c r="C300" s="33">
        <v>243</v>
      </c>
      <c r="D300" s="54">
        <f t="shared" si="34"/>
        <v>0</v>
      </c>
      <c r="E300" s="60"/>
      <c r="F300" s="60"/>
      <c r="G300" s="60"/>
      <c r="H300" s="60"/>
      <c r="I300" s="17" t="s">
        <v>13</v>
      </c>
      <c r="J300" s="60"/>
    </row>
    <row r="301" spans="1:10" s="2" customFormat="1" ht="15" customHeight="1">
      <c r="A301" s="65" t="s">
        <v>126</v>
      </c>
      <c r="B301" s="33"/>
      <c r="C301" s="33">
        <v>244</v>
      </c>
      <c r="D301" s="60">
        <f>D303+D304+D305+D311+D312+D313+D314+D315+D316+D317</f>
        <v>12955694.440000001</v>
      </c>
      <c r="E301" s="60">
        <f aca="true" t="shared" si="35" ref="E301:J301">E303+E304+E305+E311+E312+E313+E314+E315+E316+E317</f>
        <v>6686194.4399999995</v>
      </c>
      <c r="F301" s="60">
        <f t="shared" si="35"/>
        <v>0</v>
      </c>
      <c r="G301" s="60">
        <f t="shared" si="35"/>
        <v>0</v>
      </c>
      <c r="H301" s="60">
        <f t="shared" si="35"/>
        <v>0</v>
      </c>
      <c r="I301" s="60">
        <f t="shared" si="35"/>
        <v>6269500</v>
      </c>
      <c r="J301" s="60">
        <f t="shared" si="35"/>
        <v>0</v>
      </c>
    </row>
    <row r="302" spans="1:10" s="2" customFormat="1" ht="30.75" customHeight="1">
      <c r="A302" s="65" t="s">
        <v>3</v>
      </c>
      <c r="B302" s="33"/>
      <c r="C302" s="33"/>
      <c r="D302" s="54"/>
      <c r="E302" s="60"/>
      <c r="F302" s="60"/>
      <c r="G302" s="60"/>
      <c r="H302" s="60"/>
      <c r="I302" s="60"/>
      <c r="J302" s="60"/>
    </row>
    <row r="303" spans="1:10" s="2" customFormat="1" ht="29.25" customHeight="1">
      <c r="A303" s="66" t="s">
        <v>47</v>
      </c>
      <c r="B303" s="33"/>
      <c r="C303" s="33">
        <v>244</v>
      </c>
      <c r="D303" s="54">
        <f>E303+F303+G303+H303+I303</f>
        <v>63436.42</v>
      </c>
      <c r="E303" s="60">
        <v>63436.42</v>
      </c>
      <c r="F303" s="60"/>
      <c r="G303" s="60"/>
      <c r="H303" s="60"/>
      <c r="I303" s="60"/>
      <c r="J303" s="60"/>
    </row>
    <row r="304" spans="1:10" s="2" customFormat="1" ht="24.75" customHeight="1">
      <c r="A304" s="66" t="s">
        <v>48</v>
      </c>
      <c r="B304" s="33"/>
      <c r="C304" s="33">
        <v>244</v>
      </c>
      <c r="D304" s="54">
        <f>E304+F304+G304+H304+I304</f>
        <v>0</v>
      </c>
      <c r="E304" s="60"/>
      <c r="F304" s="60"/>
      <c r="G304" s="60"/>
      <c r="H304" s="60"/>
      <c r="I304" s="60"/>
      <c r="J304" s="60"/>
    </row>
    <row r="305" spans="1:10" s="2" customFormat="1" ht="16.5" customHeight="1">
      <c r="A305" s="66" t="s">
        <v>127</v>
      </c>
      <c r="B305" s="33"/>
      <c r="C305" s="33">
        <v>244</v>
      </c>
      <c r="D305" s="54">
        <f>E305+F305+G305+H305+I305</f>
        <v>2199103.74</v>
      </c>
      <c r="E305" s="60">
        <f>E307+E308+E309+E310</f>
        <v>2031603.74</v>
      </c>
      <c r="F305" s="60">
        <f>F307+F308+F309+F310</f>
        <v>0</v>
      </c>
      <c r="G305" s="60">
        <f>G307+G308+G309+G310</f>
        <v>0</v>
      </c>
      <c r="H305" s="60">
        <f>H307+H308+H309+H310</f>
        <v>0</v>
      </c>
      <c r="I305" s="60">
        <f>I306+I307+I308+I309+I310</f>
        <v>167500</v>
      </c>
      <c r="J305" s="60">
        <f>J306+J307+J308+J309+J310</f>
        <v>0</v>
      </c>
    </row>
    <row r="306" spans="1:10" s="2" customFormat="1" ht="15" customHeight="1">
      <c r="A306" s="66" t="s">
        <v>4</v>
      </c>
      <c r="B306" s="33"/>
      <c r="C306" s="33"/>
      <c r="D306" s="54"/>
      <c r="E306" s="60"/>
      <c r="F306" s="60"/>
      <c r="G306" s="60"/>
      <c r="H306" s="60"/>
      <c r="I306" s="60"/>
      <c r="J306" s="60"/>
    </row>
    <row r="307" spans="1:10" s="2" customFormat="1" ht="14.25" customHeight="1">
      <c r="A307" s="66" t="s">
        <v>14</v>
      </c>
      <c r="B307" s="33"/>
      <c r="C307" s="33"/>
      <c r="D307" s="54">
        <f aca="true" t="shared" si="36" ref="D307:D327">E307+F307+G307+H307+I307</f>
        <v>1094593.77</v>
      </c>
      <c r="E307" s="60">
        <v>998593.77</v>
      </c>
      <c r="F307" s="60"/>
      <c r="G307" s="60"/>
      <c r="H307" s="60"/>
      <c r="I307" s="60">
        <v>96000</v>
      </c>
      <c r="J307" s="60"/>
    </row>
    <row r="308" spans="1:10" s="2" customFormat="1" ht="15" customHeight="1">
      <c r="A308" s="66" t="s">
        <v>15</v>
      </c>
      <c r="B308" s="33"/>
      <c r="C308" s="33"/>
      <c r="D308" s="54">
        <f t="shared" si="36"/>
        <v>0</v>
      </c>
      <c r="E308" s="60"/>
      <c r="F308" s="60"/>
      <c r="G308" s="60"/>
      <c r="H308" s="60"/>
      <c r="I308" s="60"/>
      <c r="J308" s="60"/>
    </row>
    <row r="309" spans="1:10" s="2" customFormat="1" ht="17.25" customHeight="1">
      <c r="A309" s="66" t="s">
        <v>16</v>
      </c>
      <c r="B309" s="33"/>
      <c r="C309" s="33"/>
      <c r="D309" s="54">
        <f t="shared" si="36"/>
        <v>608315.45</v>
      </c>
      <c r="E309" s="60">
        <v>574315.45</v>
      </c>
      <c r="F309" s="60"/>
      <c r="G309" s="60"/>
      <c r="H309" s="60"/>
      <c r="I309" s="60">
        <v>34000</v>
      </c>
      <c r="J309" s="60"/>
    </row>
    <row r="310" spans="1:10" s="2" customFormat="1" ht="30" customHeight="1">
      <c r="A310" s="66" t="s">
        <v>17</v>
      </c>
      <c r="B310" s="33"/>
      <c r="C310" s="33"/>
      <c r="D310" s="54">
        <f t="shared" si="36"/>
        <v>496194.52</v>
      </c>
      <c r="E310" s="60">
        <v>458694.52</v>
      </c>
      <c r="F310" s="60"/>
      <c r="G310" s="60"/>
      <c r="H310" s="60"/>
      <c r="I310" s="60">
        <v>37500</v>
      </c>
      <c r="J310" s="60"/>
    </row>
    <row r="311" spans="1:10" s="2" customFormat="1" ht="30.75" customHeight="1">
      <c r="A311" s="66" t="s">
        <v>49</v>
      </c>
      <c r="B311" s="33"/>
      <c r="C311" s="33">
        <v>244</v>
      </c>
      <c r="D311" s="54">
        <f t="shared" si="36"/>
        <v>0</v>
      </c>
      <c r="E311" s="60"/>
      <c r="F311" s="60"/>
      <c r="G311" s="60"/>
      <c r="H311" s="60"/>
      <c r="I311" s="60"/>
      <c r="J311" s="60"/>
    </row>
    <row r="312" spans="1:10" s="2" customFormat="1" ht="27.75" customHeight="1">
      <c r="A312" s="66" t="s">
        <v>50</v>
      </c>
      <c r="B312" s="33"/>
      <c r="C312" s="33">
        <v>244</v>
      </c>
      <c r="D312" s="54">
        <f t="shared" si="36"/>
        <v>2607471.1</v>
      </c>
      <c r="E312" s="60">
        <v>2574471.1</v>
      </c>
      <c r="F312" s="60"/>
      <c r="G312" s="60"/>
      <c r="H312" s="60"/>
      <c r="I312" s="60">
        <v>33000</v>
      </c>
      <c r="J312" s="60"/>
    </row>
    <row r="313" spans="1:10" s="2" customFormat="1" ht="24.75" customHeight="1">
      <c r="A313" s="66" t="s">
        <v>114</v>
      </c>
      <c r="B313" s="33"/>
      <c r="C313" s="33">
        <v>244</v>
      </c>
      <c r="D313" s="54">
        <f t="shared" si="36"/>
        <v>1219687.04</v>
      </c>
      <c r="E313" s="60">
        <v>739687.04</v>
      </c>
      <c r="F313" s="60"/>
      <c r="G313" s="60"/>
      <c r="H313" s="60"/>
      <c r="I313" s="60">
        <v>480000</v>
      </c>
      <c r="J313" s="60"/>
    </row>
    <row r="314" spans="1:10" s="2" customFormat="1" ht="35.25" customHeight="1">
      <c r="A314" s="66" t="s">
        <v>51</v>
      </c>
      <c r="B314" s="33"/>
      <c r="C314" s="33">
        <v>244</v>
      </c>
      <c r="D314" s="54">
        <f t="shared" si="36"/>
        <v>525916.08</v>
      </c>
      <c r="E314" s="60">
        <v>525916.08</v>
      </c>
      <c r="F314" s="60"/>
      <c r="G314" s="60"/>
      <c r="H314" s="60"/>
      <c r="I314" s="60"/>
      <c r="J314" s="60"/>
    </row>
    <row r="315" spans="1:10" s="2" customFormat="1" ht="39" customHeight="1">
      <c r="A315" s="66" t="s">
        <v>54</v>
      </c>
      <c r="B315" s="33"/>
      <c r="C315" s="33">
        <v>244</v>
      </c>
      <c r="D315" s="54">
        <f t="shared" si="36"/>
        <v>0</v>
      </c>
      <c r="E315" s="60"/>
      <c r="F315" s="60"/>
      <c r="G315" s="60"/>
      <c r="H315" s="60"/>
      <c r="I315" s="60"/>
      <c r="J315" s="60"/>
    </row>
    <row r="316" spans="1:10" s="2" customFormat="1" ht="23.25" customHeight="1">
      <c r="A316" s="66" t="s">
        <v>53</v>
      </c>
      <c r="B316" s="33"/>
      <c r="C316" s="33">
        <v>244</v>
      </c>
      <c r="D316" s="54">
        <f t="shared" si="36"/>
        <v>6340080.0600000005</v>
      </c>
      <c r="E316" s="60">
        <v>751080.06</v>
      </c>
      <c r="F316" s="60"/>
      <c r="G316" s="60"/>
      <c r="H316" s="60"/>
      <c r="I316" s="60">
        <v>5589000</v>
      </c>
      <c r="J316" s="60"/>
    </row>
    <row r="317" spans="1:10" s="2" customFormat="1" ht="17.25" customHeight="1">
      <c r="A317" s="66" t="s">
        <v>58</v>
      </c>
      <c r="B317" s="33"/>
      <c r="C317" s="33">
        <v>244</v>
      </c>
      <c r="D317" s="54">
        <f t="shared" si="36"/>
        <v>0</v>
      </c>
      <c r="E317" s="60"/>
      <c r="F317" s="60"/>
      <c r="G317" s="60"/>
      <c r="H317" s="60"/>
      <c r="I317" s="60"/>
      <c r="J317" s="60"/>
    </row>
    <row r="318" spans="1:10" s="2" customFormat="1" ht="14.25" customHeight="1">
      <c r="A318" s="65" t="s">
        <v>115</v>
      </c>
      <c r="B318" s="33">
        <v>300</v>
      </c>
      <c r="C318" s="33" t="s">
        <v>13</v>
      </c>
      <c r="D318" s="54">
        <f t="shared" si="36"/>
        <v>0</v>
      </c>
      <c r="E318" s="60">
        <f aca="true" t="shared" si="37" ref="E318:J318">E320+E321</f>
        <v>0</v>
      </c>
      <c r="F318" s="60">
        <f t="shared" si="37"/>
        <v>0</v>
      </c>
      <c r="G318" s="60">
        <f t="shared" si="37"/>
        <v>0</v>
      </c>
      <c r="H318" s="60">
        <f t="shared" si="37"/>
        <v>0</v>
      </c>
      <c r="I318" s="60">
        <f t="shared" si="37"/>
        <v>0</v>
      </c>
      <c r="J318" s="60">
        <f t="shared" si="37"/>
        <v>0</v>
      </c>
    </row>
    <row r="319" spans="1:10" s="2" customFormat="1" ht="16.5" customHeight="1">
      <c r="A319" s="65" t="s">
        <v>3</v>
      </c>
      <c r="B319" s="33"/>
      <c r="C319" s="31"/>
      <c r="D319" s="54">
        <f t="shared" si="36"/>
        <v>0</v>
      </c>
      <c r="E319" s="60"/>
      <c r="F319" s="60"/>
      <c r="G319" s="60"/>
      <c r="H319" s="60"/>
      <c r="I319" s="60"/>
      <c r="J319" s="60"/>
    </row>
    <row r="320" spans="1:10" ht="15" customHeight="1">
      <c r="A320" s="65" t="s">
        <v>116</v>
      </c>
      <c r="B320" s="36">
        <v>310</v>
      </c>
      <c r="C320" s="45"/>
      <c r="D320" s="54">
        <f t="shared" si="36"/>
        <v>0</v>
      </c>
      <c r="E320" s="60"/>
      <c r="F320" s="60"/>
      <c r="G320" s="60"/>
      <c r="H320" s="60"/>
      <c r="I320" s="60"/>
      <c r="J320" s="60"/>
    </row>
    <row r="321" spans="1:10" ht="17.25" customHeight="1">
      <c r="A321" s="65" t="s">
        <v>117</v>
      </c>
      <c r="B321" s="33">
        <v>320</v>
      </c>
      <c r="C321" s="33"/>
      <c r="D321" s="54">
        <f t="shared" si="36"/>
        <v>0</v>
      </c>
      <c r="E321" s="60"/>
      <c r="F321" s="60"/>
      <c r="G321" s="60"/>
      <c r="H321" s="60"/>
      <c r="I321" s="60"/>
      <c r="J321" s="60"/>
    </row>
    <row r="322" spans="1:10" ht="14.25" customHeight="1">
      <c r="A322" s="65" t="s">
        <v>118</v>
      </c>
      <c r="B322" s="33">
        <v>400</v>
      </c>
      <c r="C322" s="33"/>
      <c r="D322" s="54">
        <f t="shared" si="36"/>
        <v>0</v>
      </c>
      <c r="E322" s="60">
        <f aca="true" t="shared" si="38" ref="E322:J322">E324+E325</f>
        <v>0</v>
      </c>
      <c r="F322" s="60">
        <f t="shared" si="38"/>
        <v>0</v>
      </c>
      <c r="G322" s="60">
        <f t="shared" si="38"/>
        <v>0</v>
      </c>
      <c r="H322" s="60">
        <f t="shared" si="38"/>
        <v>0</v>
      </c>
      <c r="I322" s="60">
        <f t="shared" si="38"/>
        <v>0</v>
      </c>
      <c r="J322" s="60">
        <f t="shared" si="38"/>
        <v>0</v>
      </c>
    </row>
    <row r="323" spans="1:10" ht="15.75" customHeight="1">
      <c r="A323" s="65" t="s">
        <v>3</v>
      </c>
      <c r="B323" s="33"/>
      <c r="C323" s="31"/>
      <c r="D323" s="54">
        <f t="shared" si="36"/>
        <v>0</v>
      </c>
      <c r="E323" s="60"/>
      <c r="F323" s="60"/>
      <c r="G323" s="60"/>
      <c r="H323" s="60"/>
      <c r="I323" s="60"/>
      <c r="J323" s="60"/>
    </row>
    <row r="324" spans="1:10" ht="13.5" customHeight="1">
      <c r="A324" s="65" t="s">
        <v>119</v>
      </c>
      <c r="B324" s="36">
        <v>410</v>
      </c>
      <c r="C324" s="45"/>
      <c r="D324" s="54">
        <f t="shared" si="36"/>
        <v>0</v>
      </c>
      <c r="E324" s="60"/>
      <c r="F324" s="60"/>
      <c r="G324" s="60"/>
      <c r="H324" s="60"/>
      <c r="I324" s="60"/>
      <c r="J324" s="60"/>
    </row>
    <row r="325" spans="1:10" ht="15.75" customHeight="1">
      <c r="A325" s="65" t="s">
        <v>120</v>
      </c>
      <c r="B325" s="33">
        <v>420</v>
      </c>
      <c r="C325" s="33"/>
      <c r="D325" s="54">
        <f t="shared" si="36"/>
        <v>0</v>
      </c>
      <c r="E325" s="60"/>
      <c r="F325" s="60"/>
      <c r="G325" s="60"/>
      <c r="H325" s="60"/>
      <c r="I325" s="60"/>
      <c r="J325" s="60"/>
    </row>
    <row r="326" spans="1:10" ht="21.75" customHeight="1">
      <c r="A326" s="65" t="s">
        <v>121</v>
      </c>
      <c r="B326" s="33">
        <v>500</v>
      </c>
      <c r="C326" s="33" t="s">
        <v>13</v>
      </c>
      <c r="D326" s="54">
        <f t="shared" si="36"/>
        <v>0</v>
      </c>
      <c r="E326" s="60"/>
      <c r="F326" s="60"/>
      <c r="G326" s="60"/>
      <c r="H326" s="60"/>
      <c r="I326" s="60"/>
      <c r="J326" s="60">
        <v>0</v>
      </c>
    </row>
    <row r="327" spans="1:10" ht="15">
      <c r="A327" s="65" t="s">
        <v>122</v>
      </c>
      <c r="B327" s="33">
        <v>600</v>
      </c>
      <c r="C327" s="33" t="s">
        <v>13</v>
      </c>
      <c r="D327" s="54">
        <f t="shared" si="36"/>
        <v>0</v>
      </c>
      <c r="E327" s="60">
        <f aca="true" t="shared" si="39" ref="E327:J327">E326+E228-E265</f>
        <v>0</v>
      </c>
      <c r="F327" s="60">
        <f t="shared" si="39"/>
        <v>0</v>
      </c>
      <c r="G327" s="60">
        <f t="shared" si="39"/>
        <v>0</v>
      </c>
      <c r="H327" s="60">
        <f t="shared" si="39"/>
        <v>0</v>
      </c>
      <c r="I327" s="60">
        <f t="shared" si="39"/>
        <v>0</v>
      </c>
      <c r="J327" s="60">
        <f t="shared" si="39"/>
        <v>0</v>
      </c>
    </row>
    <row r="329" spans="1:10" ht="18" customHeight="1">
      <c r="A329" s="68" t="s">
        <v>181</v>
      </c>
      <c r="B329" s="53"/>
      <c r="C329" s="53"/>
      <c r="D329" s="53"/>
      <c r="E329" s="53"/>
      <c r="F329" s="53"/>
      <c r="G329" s="53"/>
      <c r="H329" s="53"/>
      <c r="I329" s="53"/>
      <c r="J329" s="53"/>
    </row>
    <row r="330" spans="1:10" ht="15">
      <c r="A330" s="127" t="s">
        <v>182</v>
      </c>
      <c r="B330" s="127"/>
      <c r="C330" s="127"/>
      <c r="D330" s="127"/>
      <c r="E330" s="127"/>
      <c r="F330" s="127"/>
      <c r="G330" s="127"/>
      <c r="H330" s="127"/>
      <c r="I330" s="127"/>
      <c r="J330" s="127"/>
    </row>
    <row r="331" spans="1:10" ht="45" customHeight="1">
      <c r="A331" s="127"/>
      <c r="B331" s="127"/>
      <c r="C331" s="127"/>
      <c r="D331" s="127"/>
      <c r="E331" s="127"/>
      <c r="F331" s="127"/>
      <c r="G331" s="127"/>
      <c r="H331" s="127"/>
      <c r="I331" s="127"/>
      <c r="J331" s="127"/>
    </row>
    <row r="332" spans="1:10" ht="36.75" customHeight="1">
      <c r="A332" s="127" t="s">
        <v>183</v>
      </c>
      <c r="B332" s="127"/>
      <c r="C332" s="127"/>
      <c r="D332" s="127"/>
      <c r="E332" s="127"/>
      <c r="F332" s="127"/>
      <c r="G332" s="127"/>
      <c r="H332" s="127"/>
      <c r="I332" s="127"/>
      <c r="J332" s="127"/>
    </row>
    <row r="333" spans="1:10" ht="52.5" customHeight="1">
      <c r="A333" s="127" t="s">
        <v>184</v>
      </c>
      <c r="B333" s="127"/>
      <c r="C333" s="127"/>
      <c r="D333" s="127"/>
      <c r="E333" s="127"/>
      <c r="F333" s="127"/>
      <c r="G333" s="127"/>
      <c r="H333" s="127"/>
      <c r="I333" s="127"/>
      <c r="J333" s="127"/>
    </row>
    <row r="334" spans="1:10" ht="43.5" customHeight="1">
      <c r="A334" s="127" t="s">
        <v>185</v>
      </c>
      <c r="B334" s="127"/>
      <c r="C334" s="127"/>
      <c r="D334" s="127"/>
      <c r="E334" s="127"/>
      <c r="F334" s="127"/>
      <c r="G334" s="127"/>
      <c r="H334" s="127"/>
      <c r="I334" s="127"/>
      <c r="J334" s="127"/>
    </row>
    <row r="335" spans="1:10" ht="40.5" customHeight="1">
      <c r="A335" s="127" t="s">
        <v>186</v>
      </c>
      <c r="B335" s="127"/>
      <c r="C335" s="127"/>
      <c r="D335" s="127"/>
      <c r="E335" s="127"/>
      <c r="F335" s="127"/>
      <c r="G335" s="127"/>
      <c r="H335" s="127"/>
      <c r="I335" s="127"/>
      <c r="J335" s="127"/>
    </row>
    <row r="336" spans="1:10" ht="15">
      <c r="A336" s="69"/>
      <c r="B336" s="53"/>
      <c r="C336" s="53"/>
      <c r="D336" s="53"/>
      <c r="E336" s="53"/>
      <c r="F336" s="53"/>
      <c r="G336" s="53"/>
      <c r="H336" s="53"/>
      <c r="I336" s="53"/>
      <c r="J336" s="53"/>
    </row>
    <row r="337" spans="1:10" ht="15">
      <c r="A337" s="69"/>
      <c r="B337" s="53"/>
      <c r="C337" s="53"/>
      <c r="D337" s="53"/>
      <c r="E337" s="53"/>
      <c r="F337" s="53"/>
      <c r="G337" s="53"/>
      <c r="H337" s="53"/>
      <c r="I337" s="53"/>
      <c r="J337" s="53"/>
    </row>
    <row r="338" spans="1:10" ht="15">
      <c r="A338" s="69"/>
      <c r="B338" s="53"/>
      <c r="C338" s="53"/>
      <c r="D338" s="53"/>
      <c r="E338" s="53"/>
      <c r="F338" s="53"/>
      <c r="G338" s="53"/>
      <c r="H338" s="53"/>
      <c r="I338" s="53"/>
      <c r="J338" s="53"/>
    </row>
    <row r="339" spans="1:10" ht="15">
      <c r="A339" s="69"/>
      <c r="B339" s="53"/>
      <c r="C339" s="53"/>
      <c r="D339" s="53"/>
      <c r="E339" s="53"/>
      <c r="F339" s="53"/>
      <c r="G339" s="53"/>
      <c r="H339" s="53"/>
      <c r="I339" s="53"/>
      <c r="J339" s="53"/>
    </row>
    <row r="340" spans="1:10" ht="15">
      <c r="A340" s="69"/>
      <c r="B340" s="53"/>
      <c r="C340" s="53"/>
      <c r="D340" s="53"/>
      <c r="E340" s="53"/>
      <c r="F340" s="53"/>
      <c r="G340" s="53"/>
      <c r="H340" s="53"/>
      <c r="I340" s="53"/>
      <c r="J340" s="53"/>
    </row>
    <row r="341" spans="1:10" ht="15">
      <c r="A341" s="69"/>
      <c r="B341" s="53"/>
      <c r="C341" s="53"/>
      <c r="D341" s="53"/>
      <c r="E341" s="53"/>
      <c r="F341" s="53"/>
      <c r="G341" s="53"/>
      <c r="H341" s="53"/>
      <c r="I341" s="53"/>
      <c r="J341" s="53"/>
    </row>
    <row r="342" spans="1:10" ht="15">
      <c r="A342" s="69"/>
      <c r="B342" s="53"/>
      <c r="C342" s="53"/>
      <c r="D342" s="53"/>
      <c r="E342" s="53"/>
      <c r="F342" s="53"/>
      <c r="G342" s="53"/>
      <c r="H342" s="53"/>
      <c r="I342" s="53"/>
      <c r="J342" s="53"/>
    </row>
  </sheetData>
  <sheetProtection/>
  <autoFilter ref="A10:J326"/>
  <mergeCells count="48">
    <mergeCell ref="E225:E226"/>
    <mergeCell ref="F225:F226"/>
    <mergeCell ref="G225:G226"/>
    <mergeCell ref="H225:H226"/>
    <mergeCell ref="I225:J225"/>
    <mergeCell ref="G117:G118"/>
    <mergeCell ref="H117:H118"/>
    <mergeCell ref="I117:J117"/>
    <mergeCell ref="E8:E9"/>
    <mergeCell ref="G8:G9"/>
    <mergeCell ref="D6:D9"/>
    <mergeCell ref="E7:J7"/>
    <mergeCell ref="I8:J8"/>
    <mergeCell ref="A223:A226"/>
    <mergeCell ref="B223:B226"/>
    <mergeCell ref="C223:C226"/>
    <mergeCell ref="D223:D226"/>
    <mergeCell ref="E223:J223"/>
    <mergeCell ref="A1:J1"/>
    <mergeCell ref="A6:A9"/>
    <mergeCell ref="B6:B9"/>
    <mergeCell ref="C6:C9"/>
    <mergeCell ref="D4:G4"/>
    <mergeCell ref="E5:F5"/>
    <mergeCell ref="E6:J6"/>
    <mergeCell ref="D3:G3"/>
    <mergeCell ref="F8:F9"/>
    <mergeCell ref="H8:H9"/>
    <mergeCell ref="A115:A118"/>
    <mergeCell ref="B115:B118"/>
    <mergeCell ref="A332:J332"/>
    <mergeCell ref="D220:G220"/>
    <mergeCell ref="D221:G221"/>
    <mergeCell ref="A333:J333"/>
    <mergeCell ref="F117:F118"/>
    <mergeCell ref="E115:J115"/>
    <mergeCell ref="E116:J116"/>
    <mergeCell ref="E224:J224"/>
    <mergeCell ref="A334:J334"/>
    <mergeCell ref="A335:J335"/>
    <mergeCell ref="A330:J331"/>
    <mergeCell ref="D112:G112"/>
    <mergeCell ref="D113:G113"/>
    <mergeCell ref="E114:F114"/>
    <mergeCell ref="E222:F222"/>
    <mergeCell ref="C115:C118"/>
    <mergeCell ref="D115:D118"/>
    <mergeCell ref="E117:E118"/>
  </mergeCells>
  <printOptions/>
  <pageMargins left="0.2755905511811024" right="0" top="0.5511811023622047" bottom="0.15748031496062992" header="0.31496062992125984" footer="0.31496062992125984"/>
  <pageSetup fitToHeight="9" horizontalDpi="180" verticalDpi="180" orientation="portrait" paperSize="9" scale="69" r:id="rId1"/>
  <rowBreaks count="5" manualBreakCount="5">
    <brk id="47" max="9" man="1"/>
    <brk id="110" max="9" man="1"/>
    <brk id="145" max="9" man="1"/>
    <brk id="192" max="9" man="1"/>
    <brk id="219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="60" zoomScalePageLayoutView="0" workbookViewId="0" topLeftCell="A1">
      <selection activeCell="N22" sqref="N22"/>
    </sheetView>
  </sheetViews>
  <sheetFormatPr defaultColWidth="9.140625" defaultRowHeight="15"/>
  <cols>
    <col min="1" max="1" width="17.140625" style="0" customWidth="1"/>
    <col min="4" max="4" width="10.8515625" style="0" customWidth="1"/>
    <col min="5" max="5" width="11.140625" style="0" customWidth="1"/>
    <col min="6" max="7" width="11.7109375" style="0" customWidth="1"/>
    <col min="8" max="8" width="11.8515625" style="0" customWidth="1"/>
    <col min="9" max="9" width="12.421875" style="0" customWidth="1"/>
    <col min="10" max="10" width="16.00390625" style="0" customWidth="1"/>
    <col min="11" max="11" width="14.28125" style="0" customWidth="1"/>
    <col min="12" max="12" width="17.28125" style="0" customWidth="1"/>
  </cols>
  <sheetData>
    <row r="1" ht="15.75">
      <c r="L1" s="46" t="s">
        <v>128</v>
      </c>
    </row>
    <row r="2" ht="15.75">
      <c r="F2" s="47" t="s">
        <v>129</v>
      </c>
    </row>
    <row r="3" ht="18.75">
      <c r="F3" s="47" t="s">
        <v>130</v>
      </c>
    </row>
    <row r="4" spans="1:6" ht="15.75">
      <c r="A4" s="46"/>
      <c r="F4" s="47" t="s">
        <v>267</v>
      </c>
    </row>
    <row r="5" ht="15.75">
      <c r="A5" s="47"/>
    </row>
    <row r="6" ht="15.75">
      <c r="A6" s="47"/>
    </row>
    <row r="7" spans="1:12" ht="15.75" customHeight="1">
      <c r="A7" s="145" t="s">
        <v>131</v>
      </c>
      <c r="B7" s="145" t="s">
        <v>76</v>
      </c>
      <c r="C7" s="145" t="s">
        <v>132</v>
      </c>
      <c r="D7" s="145" t="s">
        <v>133</v>
      </c>
      <c r="E7" s="145"/>
      <c r="F7" s="145"/>
      <c r="G7" s="145"/>
      <c r="H7" s="145"/>
      <c r="I7" s="145"/>
      <c r="J7" s="145"/>
      <c r="K7" s="145"/>
      <c r="L7" s="145"/>
    </row>
    <row r="8" spans="1:12" ht="15.75">
      <c r="A8" s="145"/>
      <c r="B8" s="145"/>
      <c r="C8" s="145"/>
      <c r="D8" s="145" t="s">
        <v>134</v>
      </c>
      <c r="E8" s="145"/>
      <c r="F8" s="145"/>
      <c r="G8" s="145"/>
      <c r="H8" s="145"/>
      <c r="I8" s="145"/>
      <c r="J8" s="145"/>
      <c r="K8" s="145"/>
      <c r="L8" s="145"/>
    </row>
    <row r="9" spans="1:12" ht="15.75">
      <c r="A9" s="145"/>
      <c r="B9" s="145"/>
      <c r="C9" s="145"/>
      <c r="D9" s="145" t="s">
        <v>135</v>
      </c>
      <c r="E9" s="145"/>
      <c r="F9" s="145"/>
      <c r="G9" s="145" t="s">
        <v>4</v>
      </c>
      <c r="H9" s="145"/>
      <c r="I9" s="145"/>
      <c r="J9" s="145"/>
      <c r="K9" s="145"/>
      <c r="L9" s="145"/>
    </row>
    <row r="10" spans="1:12" ht="47.25" customHeight="1">
      <c r="A10" s="145"/>
      <c r="B10" s="145"/>
      <c r="C10" s="145"/>
      <c r="D10" s="145"/>
      <c r="E10" s="145"/>
      <c r="F10" s="145"/>
      <c r="G10" s="145" t="s">
        <v>136</v>
      </c>
      <c r="H10" s="145"/>
      <c r="I10" s="145"/>
      <c r="J10" s="145" t="s">
        <v>139</v>
      </c>
      <c r="K10" s="145"/>
      <c r="L10" s="145"/>
    </row>
    <row r="11" spans="1:12" ht="50.25" customHeight="1">
      <c r="A11" s="145"/>
      <c r="B11" s="145"/>
      <c r="C11" s="145"/>
      <c r="D11" s="145"/>
      <c r="E11" s="145"/>
      <c r="F11" s="145"/>
      <c r="G11" s="145" t="s">
        <v>137</v>
      </c>
      <c r="H11" s="145"/>
      <c r="I11" s="145"/>
      <c r="J11" s="145" t="s">
        <v>140</v>
      </c>
      <c r="K11" s="145"/>
      <c r="L11" s="145"/>
    </row>
    <row r="12" spans="1:12" ht="78.75" customHeight="1">
      <c r="A12" s="145"/>
      <c r="B12" s="145"/>
      <c r="C12" s="145"/>
      <c r="D12" s="145"/>
      <c r="E12" s="145"/>
      <c r="F12" s="145"/>
      <c r="G12" s="145" t="s">
        <v>138</v>
      </c>
      <c r="H12" s="145"/>
      <c r="I12" s="145"/>
      <c r="J12" s="147"/>
      <c r="K12" s="147"/>
      <c r="L12" s="147"/>
    </row>
    <row r="13" spans="1:12" ht="15.75">
      <c r="A13" s="145"/>
      <c r="B13" s="145"/>
      <c r="C13" s="145"/>
      <c r="D13" s="145" t="s">
        <v>141</v>
      </c>
      <c r="E13" s="145" t="s">
        <v>142</v>
      </c>
      <c r="F13" s="145" t="s">
        <v>143</v>
      </c>
      <c r="G13" s="145" t="s">
        <v>144</v>
      </c>
      <c r="H13" s="145" t="s">
        <v>142</v>
      </c>
      <c r="I13" s="39" t="s">
        <v>145</v>
      </c>
      <c r="J13" s="145" t="s">
        <v>264</v>
      </c>
      <c r="K13" s="145" t="s">
        <v>265</v>
      </c>
      <c r="L13" s="145" t="s">
        <v>266</v>
      </c>
    </row>
    <row r="14" spans="1:12" ht="67.5" customHeight="1">
      <c r="A14" s="145"/>
      <c r="B14" s="145"/>
      <c r="C14" s="145"/>
      <c r="D14" s="145"/>
      <c r="E14" s="145"/>
      <c r="F14" s="145"/>
      <c r="G14" s="145"/>
      <c r="H14" s="145"/>
      <c r="I14" s="39" t="s">
        <v>146</v>
      </c>
      <c r="J14" s="145"/>
      <c r="K14" s="145"/>
      <c r="L14" s="145"/>
    </row>
    <row r="15" spans="1:12" ht="15.75">
      <c r="A15" s="39">
        <v>1</v>
      </c>
      <c r="B15" s="39">
        <v>2</v>
      </c>
      <c r="C15" s="39">
        <v>3</v>
      </c>
      <c r="D15" s="39">
        <v>4</v>
      </c>
      <c r="E15" s="39">
        <v>5</v>
      </c>
      <c r="F15" s="39">
        <v>6</v>
      </c>
      <c r="G15" s="39">
        <v>7</v>
      </c>
      <c r="H15" s="39">
        <v>8</v>
      </c>
      <c r="I15" s="39">
        <v>9</v>
      </c>
      <c r="J15" s="39">
        <v>10</v>
      </c>
      <c r="K15" s="39">
        <v>11</v>
      </c>
      <c r="L15" s="39">
        <v>12</v>
      </c>
    </row>
    <row r="16" spans="1:12" ht="82.5" customHeight="1">
      <c r="A16" s="48" t="s">
        <v>147</v>
      </c>
      <c r="B16" s="146" t="s">
        <v>151</v>
      </c>
      <c r="C16" s="143" t="s">
        <v>148</v>
      </c>
      <c r="D16" s="142"/>
      <c r="E16" s="142"/>
      <c r="F16" s="142"/>
      <c r="G16" s="142"/>
      <c r="H16" s="142"/>
      <c r="I16" s="142"/>
      <c r="J16" s="142">
        <v>10788093.4</v>
      </c>
      <c r="K16" s="142">
        <f>K19+K29</f>
        <v>11336553.75</v>
      </c>
      <c r="L16" s="142">
        <f>L19+L29</f>
        <v>12955694.44</v>
      </c>
    </row>
    <row r="17" spans="1:12" ht="15.75">
      <c r="A17" s="50" t="s">
        <v>7</v>
      </c>
      <c r="B17" s="146"/>
      <c r="C17" s="143"/>
      <c r="D17" s="142"/>
      <c r="E17" s="142"/>
      <c r="F17" s="142"/>
      <c r="G17" s="142"/>
      <c r="H17" s="142"/>
      <c r="I17" s="142"/>
      <c r="J17" s="142"/>
      <c r="K17" s="142"/>
      <c r="L17" s="142"/>
    </row>
    <row r="18" spans="1:12" ht="15" customHeight="1">
      <c r="A18" s="49"/>
      <c r="B18" s="146"/>
      <c r="C18" s="143"/>
      <c r="D18" s="142"/>
      <c r="E18" s="142"/>
      <c r="F18" s="142"/>
      <c r="G18" s="142"/>
      <c r="H18" s="142"/>
      <c r="I18" s="142"/>
      <c r="J18" s="142"/>
      <c r="K18" s="142"/>
      <c r="L18" s="142"/>
    </row>
    <row r="19" spans="1:12" ht="84.75" customHeight="1">
      <c r="A19" s="144" t="s">
        <v>149</v>
      </c>
      <c r="B19" s="143">
        <v>1001</v>
      </c>
      <c r="C19" s="143" t="s">
        <v>148</v>
      </c>
      <c r="D19" s="142"/>
      <c r="E19" s="142"/>
      <c r="F19" s="142"/>
      <c r="G19" s="142"/>
      <c r="H19" s="142"/>
      <c r="I19" s="142"/>
      <c r="J19" s="142">
        <v>2519</v>
      </c>
      <c r="K19" s="142">
        <v>0</v>
      </c>
      <c r="L19" s="142">
        <v>0</v>
      </c>
    </row>
    <row r="20" spans="1:12" ht="15">
      <c r="A20" s="141"/>
      <c r="B20" s="143"/>
      <c r="C20" s="143"/>
      <c r="D20" s="142"/>
      <c r="E20" s="142"/>
      <c r="F20" s="142"/>
      <c r="G20" s="142"/>
      <c r="H20" s="142"/>
      <c r="I20" s="142"/>
      <c r="J20" s="142"/>
      <c r="K20" s="142"/>
      <c r="L20" s="142"/>
    </row>
    <row r="21" spans="1:12" ht="15">
      <c r="A21" s="141"/>
      <c r="B21" s="143"/>
      <c r="C21" s="143"/>
      <c r="D21" s="142"/>
      <c r="E21" s="142"/>
      <c r="F21" s="142"/>
      <c r="G21" s="142"/>
      <c r="H21" s="142"/>
      <c r="I21" s="142"/>
      <c r="J21" s="142"/>
      <c r="K21" s="142"/>
      <c r="L21" s="142"/>
    </row>
    <row r="22" spans="1:12" ht="15">
      <c r="A22" s="141"/>
      <c r="B22" s="143"/>
      <c r="C22" s="143"/>
      <c r="D22" s="142"/>
      <c r="E22" s="142"/>
      <c r="F22" s="142"/>
      <c r="G22" s="142"/>
      <c r="H22" s="142"/>
      <c r="I22" s="142"/>
      <c r="J22" s="142"/>
      <c r="K22" s="142"/>
      <c r="L22" s="142"/>
    </row>
    <row r="23" spans="1:12" ht="9.75" customHeight="1">
      <c r="A23" s="141"/>
      <c r="B23" s="143"/>
      <c r="C23" s="143"/>
      <c r="D23" s="142"/>
      <c r="E23" s="142"/>
      <c r="F23" s="142"/>
      <c r="G23" s="142"/>
      <c r="H23" s="142"/>
      <c r="I23" s="142"/>
      <c r="J23" s="142"/>
      <c r="K23" s="142"/>
      <c r="L23" s="142"/>
    </row>
    <row r="24" spans="1:12" ht="15" hidden="1">
      <c r="A24" s="141"/>
      <c r="B24" s="143"/>
      <c r="C24" s="143"/>
      <c r="D24" s="142"/>
      <c r="E24" s="142"/>
      <c r="F24" s="142"/>
      <c r="G24" s="142"/>
      <c r="H24" s="142"/>
      <c r="I24" s="142"/>
      <c r="J24" s="142"/>
      <c r="K24" s="142"/>
      <c r="L24" s="142"/>
    </row>
    <row r="25" spans="1:12" ht="15" hidden="1">
      <c r="A25" s="141"/>
      <c r="B25" s="143"/>
      <c r="C25" s="143"/>
      <c r="D25" s="142"/>
      <c r="E25" s="142"/>
      <c r="F25" s="142"/>
      <c r="G25" s="142"/>
      <c r="H25" s="142"/>
      <c r="I25" s="142"/>
      <c r="J25" s="142"/>
      <c r="K25" s="142"/>
      <c r="L25" s="142"/>
    </row>
    <row r="26" spans="1:12" ht="15" hidden="1">
      <c r="A26" s="141"/>
      <c r="B26" s="143"/>
      <c r="C26" s="143"/>
      <c r="D26" s="142"/>
      <c r="E26" s="142"/>
      <c r="F26" s="142"/>
      <c r="G26" s="142"/>
      <c r="H26" s="142"/>
      <c r="I26" s="142"/>
      <c r="J26" s="142"/>
      <c r="K26" s="142"/>
      <c r="L26" s="142"/>
    </row>
    <row r="27" spans="1:12" ht="15" hidden="1">
      <c r="A27" s="141"/>
      <c r="B27" s="143"/>
      <c r="C27" s="143"/>
      <c r="D27" s="142"/>
      <c r="E27" s="142"/>
      <c r="F27" s="142"/>
      <c r="G27" s="142"/>
      <c r="H27" s="142"/>
      <c r="I27" s="142"/>
      <c r="J27" s="142"/>
      <c r="K27" s="142"/>
      <c r="L27" s="142"/>
    </row>
    <row r="28" spans="1:12" ht="15" hidden="1">
      <c r="A28" s="141"/>
      <c r="B28" s="143"/>
      <c r="C28" s="143"/>
      <c r="D28" s="142"/>
      <c r="E28" s="142"/>
      <c r="F28" s="142"/>
      <c r="G28" s="142"/>
      <c r="H28" s="142"/>
      <c r="I28" s="142"/>
      <c r="J28" s="142"/>
      <c r="K28" s="142"/>
      <c r="L28" s="142"/>
    </row>
    <row r="29" spans="1:12" ht="50.25" customHeight="1">
      <c r="A29" s="141" t="s">
        <v>150</v>
      </c>
      <c r="B29" s="143">
        <v>2001</v>
      </c>
      <c r="C29" s="141"/>
      <c r="D29" s="141"/>
      <c r="E29" s="141"/>
      <c r="F29" s="141"/>
      <c r="G29" s="141"/>
      <c r="H29" s="141"/>
      <c r="I29" s="141"/>
      <c r="J29" s="141">
        <f>10788093.4-2519</f>
        <v>10785574.4</v>
      </c>
      <c r="K29" s="141">
        <v>11336553.75</v>
      </c>
      <c r="L29" s="141">
        <v>12955694.44</v>
      </c>
    </row>
    <row r="30" spans="1:12" ht="15">
      <c r="A30" s="141"/>
      <c r="B30" s="143"/>
      <c r="C30" s="141"/>
      <c r="D30" s="141"/>
      <c r="E30" s="141"/>
      <c r="F30" s="141"/>
      <c r="G30" s="141"/>
      <c r="H30" s="141"/>
      <c r="I30" s="141"/>
      <c r="J30" s="141"/>
      <c r="K30" s="141"/>
      <c r="L30" s="141"/>
    </row>
    <row r="31" spans="1:12" ht="1.5" customHeight="1">
      <c r="A31" s="141"/>
      <c r="B31" s="143"/>
      <c r="C31" s="141"/>
      <c r="D31" s="141"/>
      <c r="E31" s="141"/>
      <c r="F31" s="141"/>
      <c r="G31" s="141"/>
      <c r="H31" s="141"/>
      <c r="I31" s="141"/>
      <c r="J31" s="141"/>
      <c r="K31" s="141"/>
      <c r="L31" s="141"/>
    </row>
    <row r="32" spans="1:12" ht="15">
      <c r="A32" s="141"/>
      <c r="B32" s="143"/>
      <c r="C32" s="141"/>
      <c r="D32" s="141"/>
      <c r="E32" s="141"/>
      <c r="F32" s="141"/>
      <c r="G32" s="141"/>
      <c r="H32" s="141"/>
      <c r="I32" s="141"/>
      <c r="J32" s="141"/>
      <c r="K32" s="141"/>
      <c r="L32" s="141"/>
    </row>
    <row r="33" spans="1:12" ht="15">
      <c r="A33" s="141"/>
      <c r="B33" s="143"/>
      <c r="C33" s="141"/>
      <c r="D33" s="141"/>
      <c r="E33" s="141"/>
      <c r="F33" s="141"/>
      <c r="G33" s="141"/>
      <c r="H33" s="141"/>
      <c r="I33" s="141"/>
      <c r="J33" s="141"/>
      <c r="K33" s="141"/>
      <c r="L33" s="141"/>
    </row>
    <row r="34" spans="1:12" ht="15">
      <c r="A34" s="141"/>
      <c r="B34" s="143"/>
      <c r="C34" s="141"/>
      <c r="D34" s="141"/>
      <c r="E34" s="141"/>
      <c r="F34" s="141"/>
      <c r="G34" s="141"/>
      <c r="H34" s="141"/>
      <c r="I34" s="141"/>
      <c r="J34" s="141"/>
      <c r="K34" s="141"/>
      <c r="L34" s="141"/>
    </row>
    <row r="36" ht="18.75">
      <c r="A36" s="51" t="s">
        <v>155</v>
      </c>
    </row>
    <row r="37" spans="1:12" ht="38.25" customHeight="1">
      <c r="A37" s="140" t="s">
        <v>156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</row>
    <row r="38" spans="1:12" ht="49.5" customHeight="1">
      <c r="A38" s="140" t="s">
        <v>157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</row>
    <row r="39" ht="15.75">
      <c r="A39" s="41" t="s">
        <v>158</v>
      </c>
    </row>
    <row r="40" spans="1:12" ht="135" customHeight="1">
      <c r="A40" s="140" t="s">
        <v>159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</row>
    <row r="41" ht="15.75">
      <c r="A41" s="41" t="s">
        <v>160</v>
      </c>
    </row>
    <row r="42" ht="15.75">
      <c r="A42" s="41" t="s">
        <v>161</v>
      </c>
    </row>
    <row r="43" ht="15.75">
      <c r="A43" s="41" t="s">
        <v>162</v>
      </c>
    </row>
    <row r="44" ht="15.75">
      <c r="A44" s="41" t="s">
        <v>163</v>
      </c>
    </row>
    <row r="45" ht="15.75">
      <c r="A45" s="41" t="s">
        <v>164</v>
      </c>
    </row>
    <row r="46" ht="15.75">
      <c r="A46" s="41" t="s">
        <v>165</v>
      </c>
    </row>
    <row r="47" ht="15.75">
      <c r="A47" s="41" t="s">
        <v>166</v>
      </c>
    </row>
    <row r="48" ht="15.75">
      <c r="A48" s="41" t="s">
        <v>167</v>
      </c>
    </row>
    <row r="49" spans="1:12" ht="33.75" customHeight="1">
      <c r="A49" s="140" t="s">
        <v>168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</row>
    <row r="50" ht="15.75">
      <c r="A50" s="41" t="s">
        <v>169</v>
      </c>
    </row>
  </sheetData>
  <sheetProtection/>
  <mergeCells count="60">
    <mergeCell ref="A7:A14"/>
    <mergeCell ref="B7:B14"/>
    <mergeCell ref="C7:C14"/>
    <mergeCell ref="D7:L7"/>
    <mergeCell ref="D8:L8"/>
    <mergeCell ref="D9:F12"/>
    <mergeCell ref="G9:L9"/>
    <mergeCell ref="G10:I10"/>
    <mergeCell ref="G11:I11"/>
    <mergeCell ref="G12:I12"/>
    <mergeCell ref="J10:L10"/>
    <mergeCell ref="J11:L11"/>
    <mergeCell ref="J12:L12"/>
    <mergeCell ref="D13:D14"/>
    <mergeCell ref="E13:E14"/>
    <mergeCell ref="F13:F14"/>
    <mergeCell ref="G13:G14"/>
    <mergeCell ref="H13:H14"/>
    <mergeCell ref="J13:J14"/>
    <mergeCell ref="K13:K14"/>
    <mergeCell ref="L13:L14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K16:K18"/>
    <mergeCell ref="L16:L18"/>
    <mergeCell ref="A19:A28"/>
    <mergeCell ref="B19:B28"/>
    <mergeCell ref="C19:C28"/>
    <mergeCell ref="D19:D28"/>
    <mergeCell ref="E19:E28"/>
    <mergeCell ref="F19:F28"/>
    <mergeCell ref="G19:G28"/>
    <mergeCell ref="H19:H28"/>
    <mergeCell ref="I19:I28"/>
    <mergeCell ref="J19:J28"/>
    <mergeCell ref="K19:K28"/>
    <mergeCell ref="L19:L28"/>
    <mergeCell ref="A29:A34"/>
    <mergeCell ref="B29:B34"/>
    <mergeCell ref="C29:C34"/>
    <mergeCell ref="D29:D34"/>
    <mergeCell ref="E29:E34"/>
    <mergeCell ref="F29:F34"/>
    <mergeCell ref="A37:L37"/>
    <mergeCell ref="A38:L38"/>
    <mergeCell ref="A40:L40"/>
    <mergeCell ref="A49:L49"/>
    <mergeCell ref="G29:G34"/>
    <mergeCell ref="H29:H34"/>
    <mergeCell ref="I29:I34"/>
    <mergeCell ref="J29:J34"/>
    <mergeCell ref="K29:K34"/>
    <mergeCell ref="L29:L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J24" sqref="J24"/>
    </sheetView>
  </sheetViews>
  <sheetFormatPr defaultColWidth="9.140625" defaultRowHeight="15"/>
  <cols>
    <col min="1" max="1" width="49.7109375" style="0" customWidth="1"/>
    <col min="2" max="2" width="10.140625" style="0" customWidth="1"/>
    <col min="3" max="3" width="45.8515625" style="0" customWidth="1"/>
  </cols>
  <sheetData>
    <row r="1" ht="15.75">
      <c r="B1" s="52" t="s">
        <v>170</v>
      </c>
    </row>
    <row r="3" spans="2:4" ht="15.75">
      <c r="B3" s="47"/>
      <c r="D3" s="46" t="s">
        <v>171</v>
      </c>
    </row>
    <row r="4" ht="15.75">
      <c r="B4" s="47" t="s">
        <v>172</v>
      </c>
    </row>
    <row r="5" ht="15.75">
      <c r="B5" s="47" t="s">
        <v>173</v>
      </c>
    </row>
    <row r="6" ht="15.75">
      <c r="B6" s="47" t="s">
        <v>71</v>
      </c>
    </row>
    <row r="7" ht="15.75">
      <c r="A7" s="41"/>
    </row>
    <row r="8" spans="1:3" ht="128.25" customHeight="1">
      <c r="A8" s="145" t="s">
        <v>1</v>
      </c>
      <c r="B8" s="39" t="s">
        <v>174</v>
      </c>
      <c r="C8" s="145" t="s">
        <v>176</v>
      </c>
    </row>
    <row r="9" spans="1:3" ht="15.75">
      <c r="A9" s="145"/>
      <c r="B9" s="39" t="s">
        <v>175</v>
      </c>
      <c r="C9" s="145"/>
    </row>
    <row r="10" spans="1:3" ht="15.75">
      <c r="A10" s="39">
        <v>1</v>
      </c>
      <c r="B10" s="39">
        <v>2</v>
      </c>
      <c r="C10" s="39">
        <v>3</v>
      </c>
    </row>
    <row r="11" spans="1:3" ht="34.5" customHeight="1">
      <c r="A11" s="38" t="s">
        <v>121</v>
      </c>
      <c r="B11" s="39">
        <v>10</v>
      </c>
      <c r="C11" s="38"/>
    </row>
    <row r="12" spans="1:3" ht="42" customHeight="1">
      <c r="A12" s="38" t="s">
        <v>122</v>
      </c>
      <c r="B12" s="39">
        <v>20</v>
      </c>
      <c r="C12" s="38"/>
    </row>
    <row r="13" spans="1:3" ht="15.75">
      <c r="A13" s="38" t="s">
        <v>177</v>
      </c>
      <c r="B13" s="39">
        <v>30</v>
      </c>
      <c r="C13" s="38"/>
    </row>
    <row r="14" spans="1:3" ht="30" customHeight="1">
      <c r="A14" s="38" t="s">
        <v>178</v>
      </c>
      <c r="B14" s="39">
        <v>40</v>
      </c>
      <c r="C14" s="38"/>
    </row>
    <row r="15" spans="1:3" ht="15.75">
      <c r="A15" s="38"/>
      <c r="B15" s="38"/>
      <c r="C15" s="38"/>
    </row>
    <row r="16" ht="15.75">
      <c r="A16" s="41"/>
    </row>
    <row r="17" ht="15.75">
      <c r="A17" s="41" t="s">
        <v>179</v>
      </c>
    </row>
    <row r="18" spans="1:13" ht="15" customHeight="1">
      <c r="A18" s="148" t="s">
        <v>180</v>
      </c>
      <c r="B18" s="149"/>
      <c r="C18" s="149"/>
      <c r="D18" s="149"/>
      <c r="E18" s="40"/>
      <c r="F18" s="40"/>
      <c r="G18" s="40"/>
      <c r="H18" s="40"/>
      <c r="I18" s="40"/>
      <c r="J18" s="40"/>
      <c r="K18" s="40"/>
      <c r="L18" s="40"/>
      <c r="M18" s="40"/>
    </row>
    <row r="19" spans="1:13" ht="15">
      <c r="A19" s="149"/>
      <c r="B19" s="149"/>
      <c r="C19" s="149"/>
      <c r="D19" s="149"/>
      <c r="E19" s="40"/>
      <c r="F19" s="40"/>
      <c r="G19" s="40"/>
      <c r="H19" s="40"/>
      <c r="I19" s="40"/>
      <c r="J19" s="40"/>
      <c r="K19" s="40"/>
      <c r="L19" s="40"/>
      <c r="M19" s="40"/>
    </row>
    <row r="20" spans="1:13" ht="15">
      <c r="A20" s="149"/>
      <c r="B20" s="149"/>
      <c r="C20" s="149"/>
      <c r="D20" s="149"/>
      <c r="E20" s="40"/>
      <c r="F20" s="40"/>
      <c r="G20" s="40"/>
      <c r="H20" s="40"/>
      <c r="I20" s="40"/>
      <c r="J20" s="40"/>
      <c r="K20" s="40"/>
      <c r="L20" s="40"/>
      <c r="M20" s="40"/>
    </row>
    <row r="21" spans="1:4" ht="15">
      <c r="A21" s="149"/>
      <c r="B21" s="149"/>
      <c r="C21" s="149"/>
      <c r="D21" s="149"/>
    </row>
    <row r="22" spans="1:4" ht="15">
      <c r="A22" s="149"/>
      <c r="B22" s="149"/>
      <c r="C22" s="149"/>
      <c r="D22" s="149"/>
    </row>
    <row r="23" spans="1:4" ht="15">
      <c r="A23" s="149"/>
      <c r="B23" s="149"/>
      <c r="C23" s="149"/>
      <c r="D23" s="149"/>
    </row>
    <row r="24" spans="1:4" ht="15">
      <c r="A24" s="149"/>
      <c r="B24" s="149"/>
      <c r="C24" s="149"/>
      <c r="D24" s="149"/>
    </row>
  </sheetData>
  <sheetProtection/>
  <mergeCells count="3">
    <mergeCell ref="A8:A9"/>
    <mergeCell ref="C8:C9"/>
    <mergeCell ref="A18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E36"/>
  <sheetViews>
    <sheetView tabSelected="1" zoomScalePageLayoutView="0" workbookViewId="0" topLeftCell="A22">
      <selection activeCell="A37" sqref="A37"/>
    </sheetView>
  </sheetViews>
  <sheetFormatPr defaultColWidth="9.140625" defaultRowHeight="15"/>
  <cols>
    <col min="1" max="1" width="33.7109375" style="0" customWidth="1"/>
    <col min="2" max="2" width="14.140625" style="0" customWidth="1"/>
    <col min="3" max="3" width="27.8515625" style="0" customWidth="1"/>
    <col min="5" max="5" width="2.57421875" style="0" customWidth="1"/>
    <col min="6" max="6" width="0.5625" style="0" customWidth="1"/>
  </cols>
  <sheetData>
    <row r="5" ht="15.75">
      <c r="A5" s="52" t="s">
        <v>187</v>
      </c>
    </row>
    <row r="6" ht="15.75">
      <c r="D6" s="46" t="s">
        <v>188</v>
      </c>
    </row>
    <row r="7" ht="15.75">
      <c r="A7" s="46"/>
    </row>
    <row r="8" ht="15.75">
      <c r="A8" s="47" t="s">
        <v>189</v>
      </c>
    </row>
    <row r="9" ht="15.75">
      <c r="A9" s="41"/>
    </row>
    <row r="10" spans="1:3" ht="15.75">
      <c r="A10" s="39" t="s">
        <v>1</v>
      </c>
      <c r="B10" s="39" t="s">
        <v>76</v>
      </c>
      <c r="C10" s="39" t="s">
        <v>190</v>
      </c>
    </row>
    <row r="11" spans="1:3" ht="15.75">
      <c r="A11" s="39">
        <v>1</v>
      </c>
      <c r="B11" s="39">
        <v>2</v>
      </c>
      <c r="C11" s="39">
        <v>3</v>
      </c>
    </row>
    <row r="12" spans="1:3" ht="31.5" customHeight="1">
      <c r="A12" s="38" t="s">
        <v>191</v>
      </c>
      <c r="B12" s="39">
        <v>10</v>
      </c>
      <c r="C12" s="38"/>
    </row>
    <row r="13" spans="1:3" ht="54" customHeight="1">
      <c r="A13" s="38" t="s">
        <v>192</v>
      </c>
      <c r="B13" s="145">
        <v>20</v>
      </c>
      <c r="C13" s="141"/>
    </row>
    <row r="14" spans="1:3" ht="56.25" customHeight="1">
      <c r="A14" s="38" t="s">
        <v>193</v>
      </c>
      <c r="B14" s="145"/>
      <c r="C14" s="141"/>
    </row>
    <row r="15" ht="15.75">
      <c r="A15" s="41"/>
    </row>
    <row r="16" ht="15.75">
      <c r="A16" s="41"/>
    </row>
    <row r="17" ht="15.75">
      <c r="A17" s="41"/>
    </row>
    <row r="18" spans="1:5" ht="15.75">
      <c r="A18" s="41" t="s">
        <v>194</v>
      </c>
      <c r="B18" s="91"/>
      <c r="C18" s="91"/>
      <c r="D18" s="91"/>
      <c r="E18" s="91"/>
    </row>
    <row r="19" spans="1:5" ht="15.75">
      <c r="A19" s="41" t="s">
        <v>195</v>
      </c>
      <c r="B19" s="91"/>
      <c r="C19" s="92" t="s">
        <v>268</v>
      </c>
      <c r="D19" s="91"/>
      <c r="E19" s="91"/>
    </row>
    <row r="20" spans="1:5" ht="15.75">
      <c r="A20" s="41" t="s">
        <v>196</v>
      </c>
      <c r="B20" s="91"/>
      <c r="C20" s="91"/>
      <c r="D20" s="91"/>
      <c r="E20" s="91"/>
    </row>
    <row r="21" spans="1:5" ht="15.75">
      <c r="A21" s="41"/>
      <c r="B21" s="91"/>
      <c r="C21" s="91"/>
      <c r="D21" s="91"/>
      <c r="E21" s="91"/>
    </row>
    <row r="22" spans="1:5" ht="15.75">
      <c r="A22" s="41" t="s">
        <v>197</v>
      </c>
      <c r="B22" s="91"/>
      <c r="C22" s="91"/>
      <c r="D22" s="91"/>
      <c r="E22" s="91"/>
    </row>
    <row r="23" spans="1:5" ht="15.75">
      <c r="A23" s="41" t="s">
        <v>195</v>
      </c>
      <c r="B23" s="91"/>
      <c r="C23" s="91"/>
      <c r="D23" s="91"/>
      <c r="E23" s="91"/>
    </row>
    <row r="24" spans="1:5" ht="15.75">
      <c r="A24" s="41" t="s">
        <v>196</v>
      </c>
      <c r="B24" s="91"/>
      <c r="C24" s="91"/>
      <c r="D24" s="91"/>
      <c r="E24" s="91"/>
    </row>
    <row r="25" spans="1:5" ht="15.75">
      <c r="A25" s="41"/>
      <c r="B25" s="91"/>
      <c r="C25" s="91"/>
      <c r="D25" s="91"/>
      <c r="E25" s="91"/>
    </row>
    <row r="26" spans="1:5" ht="15.75">
      <c r="A26" s="41" t="s">
        <v>198</v>
      </c>
      <c r="B26" s="91"/>
      <c r="C26" s="91"/>
      <c r="D26" s="91"/>
      <c r="E26" s="91"/>
    </row>
    <row r="27" spans="1:5" ht="15.75">
      <c r="A27" s="41" t="s">
        <v>195</v>
      </c>
      <c r="B27" s="91"/>
      <c r="C27" s="92" t="s">
        <v>286</v>
      </c>
      <c r="D27" s="91"/>
      <c r="E27" s="91"/>
    </row>
    <row r="28" spans="1:5" ht="15.75">
      <c r="A28" s="41" t="s">
        <v>196</v>
      </c>
      <c r="B28" s="91"/>
      <c r="C28" s="91"/>
      <c r="D28" s="91"/>
      <c r="E28" s="91"/>
    </row>
    <row r="29" spans="1:5" ht="15.75">
      <c r="A29" s="41"/>
      <c r="B29" s="91"/>
      <c r="C29" s="91"/>
      <c r="D29" s="91"/>
      <c r="E29" s="91"/>
    </row>
    <row r="30" spans="1:5" ht="15.75">
      <c r="A30" s="41" t="s">
        <v>21</v>
      </c>
      <c r="B30" s="91"/>
      <c r="C30" s="91"/>
      <c r="D30" s="91"/>
      <c r="E30" s="91"/>
    </row>
    <row r="31" spans="1:5" ht="15.75">
      <c r="A31" s="41" t="s">
        <v>195</v>
      </c>
      <c r="B31" s="91"/>
      <c r="C31" s="92" t="s">
        <v>286</v>
      </c>
      <c r="D31" s="91"/>
      <c r="E31" s="91"/>
    </row>
    <row r="32" spans="1:5" ht="15.75">
      <c r="A32" s="41" t="s">
        <v>199</v>
      </c>
      <c r="B32" s="91"/>
      <c r="C32" s="91"/>
      <c r="D32" s="91"/>
      <c r="E32" s="91"/>
    </row>
    <row r="33" spans="1:5" ht="15.75">
      <c r="A33" s="41"/>
      <c r="B33" s="91"/>
      <c r="C33" s="91"/>
      <c r="D33" s="91"/>
      <c r="E33" s="91"/>
    </row>
    <row r="34" spans="1:5" ht="15.75">
      <c r="A34" s="41" t="s">
        <v>287</v>
      </c>
      <c r="B34" s="91"/>
      <c r="C34" s="91"/>
      <c r="D34" s="91"/>
      <c r="E34" s="91"/>
    </row>
    <row r="35" ht="15.75">
      <c r="A35" s="41"/>
    </row>
    <row r="36" ht="15.75">
      <c r="A36" s="41" t="s">
        <v>290</v>
      </c>
    </row>
  </sheetData>
  <sheetProtection/>
  <mergeCells count="2">
    <mergeCell ref="B13:B14"/>
    <mergeCell ref="C13:C14"/>
  </mergeCells>
  <printOptions/>
  <pageMargins left="0.7" right="0.7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2014-12-22T05:28:18Z</cp:lastPrinted>
  <dcterms:created xsi:type="dcterms:W3CDTF">2006-09-28T05:33:49Z</dcterms:created>
  <dcterms:modified xsi:type="dcterms:W3CDTF">2016-06-13T10:56:06Z</dcterms:modified>
  <cp:category/>
  <cp:version/>
  <cp:contentType/>
  <cp:contentStatus/>
</cp:coreProperties>
</file>