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<sst xmlns="http://schemas.openxmlformats.org/spreadsheetml/2006/main" count="556" uniqueCount="193">
  <si>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</si>
  <si>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</si>
  <si>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</si>
  <si>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</si>
  <si>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</si>
  <si>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</si>
  <si>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</si>
  <si>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</si>
  <si>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</si>
  <si>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</si>
  <si>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</si>
  <si>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</si>
  <si>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</si>
  <si>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</si>
  <si>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</si>
  <si>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</si>
  <si>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</si>
  <si>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</si>
  <si>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</si>
  <si>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</si>
  <si>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</si>
  <si>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</si>
  <si>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</si>
  <si>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</si>
  <si>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</si>
  <si>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</si>
  <si>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</si>
  <si>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</si>
  <si>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</si>
  <si>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</si>
  <si>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</si>
  <si>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</si>
  <si>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</si>
  <si>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</si>
  <si>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</si>
  <si>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</si>
  <si>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</si>
  <si>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</si>
  <si>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</si>
  <si>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</si>
  <si>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</si>
  <si>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</si>
  <si>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</si>
  <si>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</si>
  <si>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</si>
  <si>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</si>
  <si>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</si>
  <si>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</si>
  <si>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</si>
  <si>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</si>
  <si>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</si>
  <si>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</si>
  <si>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</si>
  <si>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</si>
  <si>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</si>
  <si>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</si>
  <si>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</si>
  <si>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</si>
  <si>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</si>
  <si>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</si>
  <si>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</si>
  <si>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</si>
  <si>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</si>
  <si>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</si>
  <si>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</si>
  <si>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</si>
  <si>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</si>
  <si>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</si>
  <si>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</si>
  <si>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</si>
  <si>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</si>
  <si>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</si>
  <si>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</si>
  <si>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</si>
  <si>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</si>
  <si>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</si>
  <si>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</si>
  <si>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</si>
  <si>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</si>
  <si>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</si>
  <si>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</si>
  <si>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</si>
  <si>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</si>
  <si>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</si>
  <si>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</si>
  <si>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</si>
  <si>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</si>
  <si>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</si>
  <si>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</si>
  <si>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</si>
  <si>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</si>
  <si>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</si>
  <si>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</si>
  <si>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</si>
  <si>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</si>
  <si>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</si>
  <si>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</si>
  <si>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</si>
  <si>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</si>
  <si>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</si>
  <si>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</si>
  <si>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</si>
  <si>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</si>
  <si>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</si>
  <si>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</si>
  <si>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</si>
  <si>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</si>
  <si>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</si>
  <si>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</si>
  <si>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</si>
  <si>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</si>
  <si>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</si>
  <si>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</si>
  <si>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</si>
  <si>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</si>
  <si>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</si>
  <si>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</si>
  <si>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</si>
  <si>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</si>
  <si>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</si>
  <si>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</si>
  <si>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</si>
  <si>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</si>
  <si>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</si>
  <si>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</si>
  <si>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</si>
  <si>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</si>
  <si>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</si>
  <si>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</si>
  <si>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</si>
  <si>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</si>
  <si>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</si>
  <si>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</si>
  <si>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</si>
  <si>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</si>
  <si>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</si>
  <si>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</si>
  <si>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</si>
  <si>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</si>
  <si>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</si>
  <si>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</si>
  <si>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</si>
  <si>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</si>
  <si>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</si>
  <si>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</si>
  <si>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</si>
  <si>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</si>
  <si>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</si>
  <si>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</si>
  <si>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</si>
  <si>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</si>
  <si>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</si>
  <si>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</si>
  <si>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</si>
  <si>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</si>
  <si>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</si>
  <si>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</si>
  <si>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</si>
  <si>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</si>
  <si>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</si>
  <si>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</si>
  <si>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</si>
  <si>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</si>
  <si>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</si>
  <si>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</si>
  <si>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</si>
  <si>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</si>
  <si>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</si>
  <si>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</si>
  <si>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</si>
  <si>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</si>
  <si>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</si>
  <si>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</si>
  <si>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</si>
  <si>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</si>
  <si>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</si>
  <si>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</si>
  <si>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</si>
  <si>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</si>
  <si>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</si>
  <si>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</si>
  <si>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</si>
  <si>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</si>
  <si>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</si>
  <si>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</si>
  <si>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</si>
  <si>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</si>
  <si>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</si>
  <si>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Пестова М.Б.</t>
  </si>
  <si>
    <t>Руководитель муниципального учреждения</t>
  </si>
  <si>
    <t>«_11__»_______декабря_________ 2015г.</t>
  </si>
  <si>
    <t>" 11   " декабря 2015   г.</t>
  </si>
  <si>
    <t>«_11_»_декабря_ 2015_г.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</si>
</sst>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4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1">
      <selection activeCell="A23" sqref="A23:G23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6" t="s">
        <v>139</v>
      </c>
      <c r="G1" s="76"/>
      <c r="H1" s="76"/>
    </row>
    <row r="2" spans="1:8" ht="11.25" customHeight="1">
      <c r="A2" s="5"/>
      <c r="F2" s="76" t="s">
        <v>136</v>
      </c>
      <c r="G2" s="76"/>
      <c r="H2" s="76"/>
    </row>
    <row r="3" spans="1:8" ht="11.25" customHeight="1">
      <c r="A3" s="6"/>
      <c r="F3" s="76" t="s">
        <v>132</v>
      </c>
      <c r="G3" s="76"/>
      <c r="H3" s="76"/>
    </row>
    <row r="4" spans="1:8" ht="11.25" customHeight="1">
      <c r="A4" s="6"/>
      <c r="F4" s="76" t="s">
        <v>117</v>
      </c>
      <c r="G4" s="76"/>
      <c r="H4" s="76"/>
    </row>
    <row r="5" spans="1:8" ht="11.25" customHeight="1">
      <c r="A5" s="7"/>
      <c r="F5" s="76" t="s">
        <v>170</v>
      </c>
      <c r="G5" s="76"/>
      <c r="H5" s="76"/>
    </row>
    <row r="6" spans="1:9" ht="27.75" customHeight="1">
      <c r="A6" s="8"/>
      <c r="B6" s="8"/>
      <c r="C6" s="8"/>
      <c r="D6" s="74"/>
      <c r="E6" s="74"/>
      <c r="F6" s="74"/>
      <c r="G6" s="74"/>
      <c r="H6" s="1"/>
      <c r="I6" s="1"/>
    </row>
    <row r="7" spans="1:9" ht="15" customHeight="1">
      <c r="A7" s="8"/>
      <c r="B7" s="8"/>
      <c r="C7" s="8"/>
      <c r="D7" s="9"/>
      <c r="E7" s="64" t="s">
        <v>118</v>
      </c>
      <c r="F7" s="64"/>
      <c r="G7" s="64"/>
      <c r="H7" s="64"/>
      <c r="I7" s="1"/>
    </row>
    <row r="8" spans="1:9" ht="15.75">
      <c r="A8" s="8"/>
      <c r="B8" s="8"/>
      <c r="C8" s="8"/>
      <c r="D8" s="9"/>
      <c r="E8" s="73"/>
      <c r="F8" s="73"/>
      <c r="G8" s="73"/>
      <c r="H8" s="73"/>
      <c r="I8" s="1"/>
    </row>
    <row r="9" spans="1:9" ht="15" customHeight="1">
      <c r="A9" s="9"/>
      <c r="B9" s="9"/>
      <c r="C9" s="9"/>
      <c r="D9" s="9"/>
      <c r="E9" s="69" t="s">
        <v>119</v>
      </c>
      <c r="F9" s="69"/>
      <c r="G9" s="69"/>
      <c r="H9" s="69"/>
      <c r="I9" s="72"/>
    </row>
    <row r="10" spans="1:9" ht="15" customHeight="1">
      <c r="A10" s="9"/>
      <c r="B10" s="9"/>
      <c r="C10" s="9"/>
      <c r="D10" s="9"/>
      <c r="E10" s="15"/>
      <c r="F10" s="15"/>
      <c r="G10" s="73" t="s">
        <v>188</v>
      </c>
      <c r="H10" s="73"/>
      <c r="I10" s="72"/>
    </row>
    <row r="11" spans="1:9" ht="16.5" customHeight="1">
      <c r="A11" s="8"/>
      <c r="B11" s="8"/>
      <c r="C11" s="8"/>
      <c r="D11" s="9"/>
      <c r="E11" s="69" t="s">
        <v>107</v>
      </c>
      <c r="F11" s="69"/>
      <c r="G11" s="70" t="s">
        <v>109</v>
      </c>
      <c r="H11" s="70"/>
      <c r="I11" s="1"/>
    </row>
    <row r="12" spans="1:9" ht="22.5" customHeight="1">
      <c r="A12" s="8"/>
      <c r="B12" s="8"/>
      <c r="C12" s="8"/>
      <c r="D12" s="9"/>
      <c r="E12" s="64" t="s">
        <v>190</v>
      </c>
      <c r="F12" s="64"/>
      <c r="G12" s="64"/>
      <c r="H12" s="64"/>
      <c r="I12" s="9"/>
    </row>
    <row r="13" spans="1:9" ht="17.25" customHeight="1">
      <c r="A13" s="71" t="s">
        <v>120</v>
      </c>
      <c r="B13" s="71"/>
      <c r="C13" s="71"/>
      <c r="D13" s="71"/>
      <c r="E13" s="71"/>
      <c r="F13" s="71"/>
      <c r="G13" s="71"/>
      <c r="H13" s="71"/>
      <c r="I13" s="71"/>
    </row>
    <row r="14" spans="1:9" ht="15" customHeight="1">
      <c r="A14" s="71" t="s">
        <v>168</v>
      </c>
      <c r="B14" s="71"/>
      <c r="C14" s="71"/>
      <c r="D14" s="71"/>
      <c r="E14" s="71"/>
      <c r="F14" s="71"/>
      <c r="G14" s="71"/>
      <c r="H14" s="71"/>
      <c r="I14" s="71"/>
    </row>
    <row r="15" spans="1:9" ht="15" customHeight="1">
      <c r="A15" s="71" t="s">
        <v>169</v>
      </c>
      <c r="B15" s="71"/>
      <c r="C15" s="71"/>
      <c r="D15" s="71"/>
      <c r="E15" s="71"/>
      <c r="F15" s="71"/>
      <c r="G15" s="71"/>
      <c r="H15" s="71"/>
      <c r="I15" s="71"/>
    </row>
    <row r="16" spans="1:9" ht="12" customHeight="1">
      <c r="A16" s="71"/>
      <c r="B16" s="71"/>
      <c r="C16" s="71"/>
      <c r="D16" s="71"/>
      <c r="E16" s="71"/>
      <c r="F16" s="71"/>
      <c r="G16" s="71"/>
      <c r="H16" s="71"/>
      <c r="I16" s="71"/>
    </row>
    <row r="17" spans="1:9" ht="18.75" customHeight="1">
      <c r="A17" s="71" t="s">
        <v>192</v>
      </c>
      <c r="B17" s="71"/>
      <c r="C17" s="71"/>
      <c r="D17" s="71"/>
      <c r="E17" s="71"/>
      <c r="F17" s="80"/>
      <c r="G17" s="81" t="s">
        <v>121</v>
      </c>
      <c r="H17" s="81"/>
      <c r="I17" s="10"/>
    </row>
    <row r="18" spans="1:9" ht="17.25" customHeight="1">
      <c r="A18" s="10"/>
      <c r="B18" s="10"/>
      <c r="C18" s="10"/>
      <c r="D18" s="10"/>
      <c r="E18" s="78" t="s">
        <v>133</v>
      </c>
      <c r="F18" s="79"/>
      <c r="G18" s="77"/>
      <c r="H18" s="77"/>
      <c r="I18" s="12"/>
    </row>
    <row r="19" spans="1:9" ht="17.25" customHeight="1">
      <c r="A19" s="11"/>
      <c r="B19" s="10"/>
      <c r="C19" s="10"/>
      <c r="D19" s="10"/>
      <c r="E19" s="78" t="s">
        <v>134</v>
      </c>
      <c r="F19" s="79"/>
      <c r="G19" s="82">
        <v>42349</v>
      </c>
      <c r="H19" s="75"/>
      <c r="I19" s="9"/>
    </row>
    <row r="20" spans="1:9" ht="17.25" customHeight="1">
      <c r="A20" s="9"/>
      <c r="B20" s="8"/>
      <c r="C20" s="9"/>
      <c r="D20" s="1"/>
      <c r="E20" s="78" t="s">
        <v>122</v>
      </c>
      <c r="F20" s="79"/>
      <c r="G20" s="75">
        <v>43058435</v>
      </c>
      <c r="H20" s="75"/>
      <c r="I20" s="8"/>
    </row>
    <row r="21" spans="1:9" ht="17.25" customHeight="1">
      <c r="A21" s="9"/>
      <c r="B21" s="8"/>
      <c r="C21" s="9"/>
      <c r="D21" s="1"/>
      <c r="E21" s="78" t="s">
        <v>123</v>
      </c>
      <c r="F21" s="79"/>
      <c r="G21" s="75">
        <v>383</v>
      </c>
      <c r="H21" s="75"/>
      <c r="I21" s="8"/>
    </row>
    <row r="22" spans="1:9" ht="15" customHeight="1">
      <c r="A22" s="72" t="s">
        <v>135</v>
      </c>
      <c r="B22" s="72"/>
      <c r="C22" s="72"/>
      <c r="D22" s="72"/>
      <c r="E22" s="72"/>
      <c r="F22" s="72"/>
      <c r="G22" s="72"/>
      <c r="H22" s="72"/>
      <c r="I22" s="8"/>
    </row>
    <row r="23" spans="1:9" ht="15" customHeight="1">
      <c r="A23" s="83" t="s">
        <v>172</v>
      </c>
      <c r="B23" s="83"/>
      <c r="C23" s="83"/>
      <c r="D23" s="83"/>
      <c r="E23" s="83"/>
      <c r="F23" s="83"/>
      <c r="G23" s="83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137</v>
      </c>
      <c r="B25" s="73" t="s">
        <v>173</v>
      </c>
      <c r="C25" s="73"/>
      <c r="D25" s="73"/>
      <c r="E25" s="9"/>
      <c r="F25" s="9"/>
      <c r="G25" s="9"/>
      <c r="H25" s="9"/>
      <c r="I25" s="1"/>
    </row>
    <row r="26" spans="1:9" ht="15.75" customHeight="1">
      <c r="A26" s="64" t="s">
        <v>124</v>
      </c>
      <c r="B26" s="64"/>
      <c r="C26" s="9"/>
      <c r="D26" s="1"/>
      <c r="E26" s="74"/>
      <c r="F26" s="74"/>
      <c r="G26" s="72"/>
      <c r="H26" s="72"/>
      <c r="I26" s="8"/>
    </row>
    <row r="27" spans="1:9" ht="21" customHeight="1">
      <c r="A27" s="64" t="s">
        <v>125</v>
      </c>
      <c r="B27" s="64"/>
      <c r="C27" s="64"/>
      <c r="D27" s="64"/>
      <c r="E27" s="64"/>
      <c r="F27" s="64"/>
      <c r="G27" s="13"/>
      <c r="H27" s="13"/>
      <c r="I27" s="9"/>
    </row>
    <row r="28" spans="1:9" ht="15" customHeight="1">
      <c r="A28" s="65" t="s">
        <v>126</v>
      </c>
      <c r="B28" s="65"/>
      <c r="C28" s="65"/>
      <c r="D28" s="65"/>
      <c r="E28" s="65"/>
      <c r="F28" s="65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64" t="s">
        <v>127</v>
      </c>
      <c r="B30" s="64"/>
      <c r="C30" s="64"/>
      <c r="D30" s="68" t="s">
        <v>174</v>
      </c>
      <c r="E30" s="68"/>
      <c r="F30" s="68"/>
      <c r="G30" s="68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67" t="s">
        <v>128</v>
      </c>
      <c r="B32" s="67"/>
      <c r="C32" s="67"/>
      <c r="D32" s="67"/>
      <c r="E32" s="67"/>
      <c r="F32" s="67"/>
      <c r="G32" s="67"/>
      <c r="H32" s="67"/>
    </row>
    <row r="33" spans="1:8" ht="11.25" customHeight="1">
      <c r="A33" s="66" t="s">
        <v>129</v>
      </c>
      <c r="B33" s="66"/>
      <c r="C33" s="66"/>
      <c r="D33" s="66"/>
      <c r="E33" s="25"/>
      <c r="F33" s="25"/>
      <c r="G33" s="25"/>
      <c r="H33" s="25"/>
    </row>
    <row r="34" spans="1:8" ht="11.25" customHeight="1">
      <c r="A34" s="63" t="s">
        <v>175</v>
      </c>
      <c r="B34" s="63"/>
      <c r="C34" s="63"/>
      <c r="D34" s="63"/>
      <c r="E34" s="63"/>
      <c r="F34" s="63"/>
      <c r="G34" s="63"/>
      <c r="H34" s="63"/>
    </row>
    <row r="35" spans="1:8" ht="11.25" customHeight="1">
      <c r="A35" s="63" t="s">
        <v>176</v>
      </c>
      <c r="B35" s="63"/>
      <c r="C35" s="63"/>
      <c r="D35" s="63"/>
      <c r="E35" s="63"/>
      <c r="F35" s="63"/>
      <c r="G35" s="63"/>
      <c r="H35" s="63"/>
    </row>
    <row r="36" spans="1:8" ht="11.25" customHeight="1">
      <c r="A36" s="63" t="s">
        <v>177</v>
      </c>
      <c r="B36" s="63"/>
      <c r="C36" s="63"/>
      <c r="D36" s="63"/>
      <c r="E36" s="63"/>
      <c r="F36" s="63"/>
      <c r="G36" s="63"/>
      <c r="H36" s="63"/>
    </row>
    <row r="37" spans="1:8" s="53" customFormat="1" ht="11.25" customHeight="1">
      <c r="A37" s="63" t="s">
        <v>178</v>
      </c>
      <c r="B37" s="63"/>
      <c r="C37" s="63"/>
      <c r="D37" s="63"/>
      <c r="E37" s="63"/>
      <c r="F37" s="63"/>
      <c r="G37" s="63"/>
      <c r="H37" s="63"/>
    </row>
    <row r="38" spans="1:8" s="53" customFormat="1" ht="11.25" customHeight="1">
      <c r="A38" s="63" t="s">
        <v>179</v>
      </c>
      <c r="B38" s="63"/>
      <c r="C38" s="63"/>
      <c r="D38" s="63"/>
      <c r="E38" s="63"/>
      <c r="F38" s="63"/>
      <c r="G38" s="63"/>
      <c r="H38" s="63"/>
    </row>
    <row r="39" spans="1:8" s="53" customFormat="1" ht="11.25" customHeight="1">
      <c r="A39" s="63" t="s">
        <v>180</v>
      </c>
      <c r="B39" s="63"/>
      <c r="C39" s="63"/>
      <c r="D39" s="63"/>
      <c r="E39" s="63"/>
      <c r="F39" s="63"/>
      <c r="G39" s="63"/>
      <c r="H39" s="63"/>
    </row>
    <row r="40" spans="1:8" s="53" customFormat="1" ht="11.25" customHeight="1">
      <c r="A40" s="63" t="s">
        <v>130</v>
      </c>
      <c r="B40" s="63"/>
      <c r="C40" s="63"/>
      <c r="D40" s="63"/>
      <c r="E40" s="54"/>
      <c r="F40" s="54"/>
      <c r="G40" s="54"/>
      <c r="H40" s="54"/>
    </row>
    <row r="41" spans="1:8" s="53" customFormat="1" ht="11.25" customHeight="1">
      <c r="A41" s="63" t="s">
        <v>181</v>
      </c>
      <c r="B41" s="63"/>
      <c r="C41" s="63"/>
      <c r="D41" s="63"/>
      <c r="E41" s="63"/>
      <c r="F41" s="63"/>
      <c r="G41" s="63"/>
      <c r="H41" s="63"/>
    </row>
    <row r="42" spans="1:4" s="54" customFormat="1" ht="11.25" customHeight="1">
      <c r="A42" s="63" t="s">
        <v>131</v>
      </c>
      <c r="B42" s="63"/>
      <c r="C42" s="63"/>
      <c r="D42" s="63"/>
    </row>
    <row r="43" spans="1:256" s="54" customFormat="1" ht="11.25" customHeight="1">
      <c r="A43" s="63" t="s">
        <v>182</v>
      </c>
      <c r="B43" s="63"/>
      <c r="C43" s="63"/>
      <c r="D43" s="63"/>
      <c r="E43" s="63"/>
      <c r="F43" s="63"/>
      <c r="G43" s="63"/>
      <c r="H43" s="6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s="54" customFormat="1" ht="11.25" customHeight="1">
      <c r="A44" s="63" t="s">
        <v>183</v>
      </c>
      <c r="B44" s="63"/>
      <c r="C44" s="63"/>
      <c r="D44" s="63"/>
      <c r="E44" s="63"/>
      <c r="F44" s="63"/>
      <c r="G44" s="63"/>
      <c r="H44" s="63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s="54" customFormat="1" ht="11.25" customHeight="1">
      <c r="A45" s="63" t="s">
        <v>184</v>
      </c>
      <c r="B45" s="63"/>
      <c r="C45" s="63"/>
      <c r="D45" s="63"/>
      <c r="E45" s="63"/>
      <c r="F45" s="63"/>
      <c r="G45" s="63"/>
      <c r="H45" s="6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s="54" customFormat="1" ht="11.25" customHeight="1">
      <c r="A46" s="63" t="s">
        <v>185</v>
      </c>
      <c r="B46" s="63"/>
      <c r="C46" s="63"/>
      <c r="D46" s="63"/>
      <c r="E46" s="63"/>
      <c r="F46" s="63"/>
      <c r="G46" s="63"/>
      <c r="H46" s="6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s="25" customFormat="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s="25" customFormat="1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s="25" customFormat="1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s="25" customFormat="1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s="25" customFormat="1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s="25" customFormat="1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s="25" customFormat="1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s="25" customFormat="1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s="25" customFormat="1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s="25" customFormat="1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s="25" customFormat="1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s="25" customFormat="1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s="25" customFormat="1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s="25" customFormat="1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 s="25" customFormat="1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s="25" customFormat="1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56" s="25" customFormat="1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</row>
    <row r="64" spans="1:256" s="25" customFormat="1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s="25" customFormat="1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</row>
    <row r="66" spans="1:256" s="25" customFormat="1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</row>
    <row r="67" spans="1:256" s="25" customFormat="1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</row>
    <row r="68" spans="1:256" s="25" customFormat="1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</row>
    <row r="69" spans="1:256" s="25" customFormat="1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</row>
    <row r="70" spans="1:256" s="25" customFormat="1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</row>
    <row r="71" spans="1:256" s="25" customFormat="1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</row>
    <row r="72" spans="1:256" s="25" customFormat="1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</row>
    <row r="73" spans="1:256" s="25" customFormat="1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</row>
    <row r="74" spans="1:256" s="25" customFormat="1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</row>
    <row r="75" spans="1:256" s="25" customFormat="1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</row>
    <row r="76" spans="1:256" s="25" customFormat="1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</row>
    <row r="77" spans="1:256" s="25" customFormat="1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</row>
    <row r="78" spans="1:8" ht="11.25" customHeight="1">
      <c r="A78" s="62"/>
      <c r="B78" s="62"/>
      <c r="C78" s="62"/>
      <c r="D78" s="62"/>
      <c r="E78" s="62"/>
      <c r="F78" s="62"/>
      <c r="G78" s="62"/>
      <c r="H78" s="62"/>
    </row>
    <row r="79" spans="1:8" ht="11.25" customHeight="1">
      <c r="A79" s="62"/>
      <c r="B79" s="62"/>
      <c r="C79" s="62"/>
      <c r="D79" s="62"/>
      <c r="E79" s="62"/>
      <c r="F79" s="62"/>
      <c r="G79" s="62"/>
      <c r="H79" s="62"/>
    </row>
    <row r="80" spans="1:8" ht="11.25" customHeight="1">
      <c r="A80" s="62"/>
      <c r="B80" s="62"/>
      <c r="C80" s="62"/>
      <c r="D80" s="62"/>
      <c r="E80" s="62"/>
      <c r="F80" s="62"/>
      <c r="G80" s="62"/>
      <c r="H80" s="62"/>
    </row>
    <row r="81" spans="1:8" ht="11.25" customHeight="1">
      <c r="A81" s="61"/>
      <c r="B81" s="61"/>
      <c r="C81" s="61"/>
      <c r="D81" s="61"/>
      <c r="E81" s="61"/>
      <c r="F81" s="61"/>
      <c r="G81" s="61"/>
      <c r="H81" s="61"/>
    </row>
  </sheetData>
  <sheetProtection/>
  <mergeCells count="1177">
    <mergeCell ref="HY43:IF43"/>
    <mergeCell ref="IG43:IN43"/>
    <mergeCell ref="IO43:IV43"/>
    <mergeCell ref="GS43:GZ43"/>
    <mergeCell ref="HA43:HH43"/>
    <mergeCell ref="HI43:HP43"/>
    <mergeCell ref="HQ43:HX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DQ43:DX43"/>
    <mergeCell ref="DY43:EF43"/>
    <mergeCell ref="BU43:CB43"/>
    <mergeCell ref="CC43:CJ43"/>
    <mergeCell ref="CK43:CR43"/>
    <mergeCell ref="CS43:CZ43"/>
    <mergeCell ref="Y43:AF43"/>
    <mergeCell ref="AG43:AN43"/>
    <mergeCell ref="AO43:AV43"/>
    <mergeCell ref="AW43:BD43"/>
    <mergeCell ref="DA43:DH43"/>
    <mergeCell ref="DI43:DP43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HY75:IF75"/>
    <mergeCell ref="IG75:IN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HY47:IF47"/>
    <mergeCell ref="IG47:IN47"/>
    <mergeCell ref="GC47:GJ47"/>
    <mergeCell ref="GK47:GR47"/>
    <mergeCell ref="GS47:GZ47"/>
    <mergeCell ref="HA47:HH47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GC46:GJ46"/>
    <mergeCell ref="GK46:GR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CK44:CR44"/>
    <mergeCell ref="CS44:CZ44"/>
    <mergeCell ref="AO44:AV44"/>
    <mergeCell ref="AW44:BD44"/>
    <mergeCell ref="BE44:BL44"/>
    <mergeCell ref="BM44:BT44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G18:H18"/>
    <mergeCell ref="E19:F19"/>
    <mergeCell ref="E11:F11"/>
    <mergeCell ref="E17:F17"/>
    <mergeCell ref="G17:H17"/>
    <mergeCell ref="G19:H19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26:H26"/>
    <mergeCell ref="B25:D25"/>
    <mergeCell ref="E26:F26"/>
    <mergeCell ref="A26:B26"/>
    <mergeCell ref="G21:H21"/>
    <mergeCell ref="A22:F22"/>
    <mergeCell ref="G22:H22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A81:H81"/>
    <mergeCell ref="A78:H78"/>
    <mergeCell ref="A79:H79"/>
    <mergeCell ref="A80:H80"/>
    <mergeCell ref="A38:H38"/>
    <mergeCell ref="A39:H39"/>
    <mergeCell ref="A45:H45"/>
    <mergeCell ref="A46:H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1">
      <selection activeCell="A43" sqref="A43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84" t="s">
        <v>0</v>
      </c>
      <c r="B1" s="84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141</v>
      </c>
      <c r="B18" s="26"/>
    </row>
    <row r="19" spans="1:2" s="25" customFormat="1" ht="15" customHeight="1">
      <c r="A19" s="28" t="s">
        <v>142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143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0" zoomScaleSheetLayoutView="120" workbookViewId="0" topLeftCell="A354">
      <selection activeCell="D377" sqref="D377:G377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2" customFormat="1" ht="12.75">
      <c r="A2" s="86" t="s">
        <v>1</v>
      </c>
      <c r="B2" s="85" t="s">
        <v>45</v>
      </c>
      <c r="C2" s="85" t="s">
        <v>46</v>
      </c>
      <c r="D2" s="85" t="s">
        <v>47</v>
      </c>
      <c r="E2" s="85"/>
      <c r="F2" s="85" t="s">
        <v>48</v>
      </c>
      <c r="G2" s="85" t="s">
        <v>47</v>
      </c>
      <c r="H2" s="85"/>
      <c r="I2" s="85" t="s">
        <v>49</v>
      </c>
      <c r="J2" s="85" t="s">
        <v>47</v>
      </c>
      <c r="K2" s="85"/>
    </row>
    <row r="3" spans="1:11" s="2" customFormat="1" ht="68.25" customHeight="1">
      <c r="A3" s="87"/>
      <c r="B3" s="85"/>
      <c r="C3" s="85"/>
      <c r="D3" s="85" t="s">
        <v>105</v>
      </c>
      <c r="E3" s="85" t="s">
        <v>106</v>
      </c>
      <c r="F3" s="85"/>
      <c r="G3" s="85" t="s">
        <v>105</v>
      </c>
      <c r="H3" s="85" t="s">
        <v>106</v>
      </c>
      <c r="I3" s="85"/>
      <c r="J3" s="85" t="s">
        <v>105</v>
      </c>
      <c r="K3" s="85" t="s">
        <v>106</v>
      </c>
    </row>
    <row r="4" spans="1:11" s="2" customFormat="1" ht="22.5" customHeight="1">
      <c r="A4" s="88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144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145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116</v>
      </c>
      <c r="C16" s="38">
        <f>C18+C19+C20+C35+C39+C40+C41</f>
        <v>26549942.76</v>
      </c>
      <c r="D16" s="38">
        <f>D18+D19+D20+D35+D39+D40+D41</f>
        <v>22531352.76</v>
      </c>
      <c r="E16" s="38">
        <f>E18+E19+E20+E35+E39+E40+E41</f>
        <v>4018590</v>
      </c>
      <c r="F16" s="38">
        <f aca="true" t="shared" si="3" ref="F16:K16">F18+F19+F20+F35+F39+F40+F41</f>
        <v>24325479.5</v>
      </c>
      <c r="G16" s="38">
        <f t="shared" si="3"/>
        <v>20644709.5</v>
      </c>
      <c r="H16" s="38">
        <f t="shared" si="3"/>
        <v>3680770</v>
      </c>
      <c r="I16" s="38">
        <f t="shared" si="3"/>
        <v>24325479.5</v>
      </c>
      <c r="J16" s="38">
        <f t="shared" si="3"/>
        <v>20644709.5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161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162</v>
      </c>
      <c r="B19" s="49" t="s">
        <v>116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166</v>
      </c>
      <c r="B20" s="35">
        <v>100</v>
      </c>
      <c r="C20" s="36">
        <f>C23+C31</f>
        <v>4018590</v>
      </c>
      <c r="D20" s="36"/>
      <c r="E20" s="36">
        <f>E22+E23+E29+E30+E31</f>
        <v>4018590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146</v>
      </c>
      <c r="B23" s="18">
        <v>130</v>
      </c>
      <c r="C23" s="19">
        <f>C25+C26+C27+C28</f>
        <v>4014000</v>
      </c>
      <c r="D23" s="19"/>
      <c r="E23" s="19">
        <f>C23</f>
        <v>4014000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1161000</v>
      </c>
      <c r="D25" s="19"/>
      <c r="E25" s="19">
        <f>C25</f>
        <v>1161000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2733000</v>
      </c>
      <c r="D26" s="19"/>
      <c r="E26" s="19">
        <f>C26</f>
        <v>2733000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>
        <v>120000</v>
      </c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147</v>
      </c>
      <c r="B31" s="18">
        <v>180</v>
      </c>
      <c r="C31" s="19">
        <f>C33+C34</f>
        <v>4590</v>
      </c>
      <c r="D31" s="19"/>
      <c r="E31" s="19">
        <f>C31</f>
        <v>4590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59" customFormat="1" ht="11.25" customHeight="1">
      <c r="A34" s="56" t="s">
        <v>65</v>
      </c>
      <c r="B34" s="57">
        <v>180</v>
      </c>
      <c r="C34" s="58">
        <f>4590</f>
        <v>4590</v>
      </c>
      <c r="D34" s="58"/>
      <c r="E34" s="58">
        <f>C34</f>
        <v>4590</v>
      </c>
      <c r="F34" s="58"/>
      <c r="G34" s="58"/>
      <c r="H34" s="58"/>
      <c r="I34" s="58"/>
      <c r="J34" s="58"/>
      <c r="K34" s="58"/>
    </row>
    <row r="35" spans="1:11" s="2" customFormat="1" ht="66" customHeight="1">
      <c r="A35" s="50" t="s">
        <v>171</v>
      </c>
      <c r="B35" s="51" t="s">
        <v>116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116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140</v>
      </c>
      <c r="B40" s="35">
        <v>180</v>
      </c>
      <c r="C40" s="36">
        <f>20556181.85+905229.34</f>
        <v>21461411.19</v>
      </c>
      <c r="D40" s="36">
        <f>C40</f>
        <v>21461411.19</v>
      </c>
      <c r="E40" s="36">
        <v>0</v>
      </c>
      <c r="F40" s="36">
        <v>20644709.5</v>
      </c>
      <c r="G40" s="36">
        <f>F40</f>
        <v>20644709.5</v>
      </c>
      <c r="H40" s="36">
        <v>0</v>
      </c>
      <c r="I40" s="36">
        <v>20644709.5</v>
      </c>
      <c r="J40" s="36">
        <f>I40</f>
        <v>20644709.5</v>
      </c>
      <c r="K40" s="36">
        <v>0</v>
      </c>
    </row>
    <row r="41" spans="1:11" s="2" customFormat="1" ht="45.75" customHeight="1">
      <c r="A41" s="48" t="s">
        <v>163</v>
      </c>
      <c r="B41" s="35">
        <v>180</v>
      </c>
      <c r="C41" s="36">
        <f>900913.43+50000+25000+71291.27+1069.37+8667+13000.5</f>
        <v>1069941.57</v>
      </c>
      <c r="D41" s="36">
        <f>C41</f>
        <v>1069941.57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116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116</v>
      </c>
      <c r="C44" s="38">
        <f>C46+C90+C134+C178+C222+C266+C310</f>
        <v>26549942.76</v>
      </c>
      <c r="D44" s="38">
        <f>D46+D90+D134+D178+D222+D266+D310</f>
        <v>22531352.76</v>
      </c>
      <c r="E44" s="38">
        <f aca="true" t="shared" si="4" ref="E44:K44">E46+E90+E134+E178+E222+E266+E310</f>
        <v>4013999.9999999995</v>
      </c>
      <c r="F44" s="38">
        <f>F46+F90+F134+F178+F222+F266+F310</f>
        <v>24325479.5</v>
      </c>
      <c r="G44" s="38">
        <f t="shared" si="4"/>
        <v>20644709.5</v>
      </c>
      <c r="H44" s="38">
        <f t="shared" si="4"/>
        <v>3680770</v>
      </c>
      <c r="I44" s="38">
        <f>I46+I90+I134+I178+I222+I266+I310</f>
        <v>24325479.5</v>
      </c>
      <c r="J44" s="38">
        <f t="shared" si="4"/>
        <v>20644709.5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161</v>
      </c>
      <c r="B46" s="42" t="s">
        <v>116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148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149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150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151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152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153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154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138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162</v>
      </c>
      <c r="B90" s="49" t="s">
        <v>116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148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149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150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151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152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153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154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138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164</v>
      </c>
      <c r="B134" s="42" t="s">
        <v>116</v>
      </c>
      <c r="C134" s="36">
        <f>C136+C141+C154+C157+C161+C168+C174</f>
        <v>4018589.9999999995</v>
      </c>
      <c r="D134" s="36"/>
      <c r="E134" s="36">
        <f>E136+E141+E154+E157+E161+E168+E174</f>
        <v>4013999.9999999995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148</v>
      </c>
      <c r="B136" s="18">
        <v>210</v>
      </c>
      <c r="C136" s="40">
        <f>C138+C139+C140</f>
        <v>486553.16</v>
      </c>
      <c r="D136" s="40"/>
      <c r="E136" s="40">
        <f>E138+E139+E140</f>
        <v>486553.16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f>335923.18+46286.73</f>
        <v>382209.91</v>
      </c>
      <c r="D138" s="19"/>
      <c r="E138" s="19">
        <f>C138</f>
        <v>382209.91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f>91706.99+12636.26</f>
        <v>104343.25</v>
      </c>
      <c r="D140" s="19"/>
      <c r="E140" s="19">
        <f>C140</f>
        <v>104343.25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149</v>
      </c>
      <c r="B141" s="18">
        <v>220</v>
      </c>
      <c r="C141" s="40">
        <f>C143+C144+C145+C151+C152+C153</f>
        <v>804420.24</v>
      </c>
      <c r="D141" s="40"/>
      <c r="E141" s="40">
        <f>E143+E144+E145+E151+E152+E153</f>
        <v>804420.24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>
        <v>9010.48</v>
      </c>
      <c r="D143" s="19"/>
      <c r="E143" s="19">
        <f>C143</f>
        <v>9010.48</v>
      </c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150</v>
      </c>
      <c r="B145" s="18">
        <v>223</v>
      </c>
      <c r="C145" s="40">
        <f>C147+C148+C149+C150</f>
        <v>334510.59</v>
      </c>
      <c r="D145" s="40"/>
      <c r="E145" s="40">
        <f>E147+E148+E149+E150</f>
        <v>334510.59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f>214670-34.8-46457.5</f>
        <v>168177.7</v>
      </c>
      <c r="D147" s="19"/>
      <c r="E147" s="19">
        <f>C147</f>
        <v>168177.7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f>89600+10653.5-12206.22</f>
        <v>88047.28</v>
      </c>
      <c r="D149" s="19"/>
      <c r="E149" s="19">
        <f>C149</f>
        <v>88047.28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105170-9808.4+9772.31-26848.3</f>
        <v>78285.61</v>
      </c>
      <c r="D150" s="19"/>
      <c r="E150" s="19">
        <f>C150</f>
        <v>78285.61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v>6804.57</v>
      </c>
      <c r="D152" s="19"/>
      <c r="E152" s="19">
        <f>C152</f>
        <v>6804.57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f>396014.15+55157.45+2923</f>
        <v>454094.60000000003</v>
      </c>
      <c r="D153" s="19"/>
      <c r="E153" s="19">
        <f>C153</f>
        <v>454094.60000000003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151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152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153</v>
      </c>
      <c r="B161" s="18">
        <v>290</v>
      </c>
      <c r="C161" s="19">
        <f>C163+C164+C165+C166+C167</f>
        <v>1787.92</v>
      </c>
      <c r="D161" s="19"/>
      <c r="E161" s="19">
        <f>C161</f>
        <v>1787.92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>
        <v>1787.92</v>
      </c>
      <c r="D166" s="19"/>
      <c r="E166" s="19">
        <f>C166</f>
        <v>1787.92</v>
      </c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154</v>
      </c>
      <c r="B168" s="18">
        <v>300</v>
      </c>
      <c r="C168" s="19">
        <f>C170+C171+C172+C173</f>
        <v>2725828.6799999997</v>
      </c>
      <c r="D168" s="19"/>
      <c r="E168" s="19">
        <f>E170+E171+E172+E173</f>
        <v>2721238.6799999997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26490</v>
      </c>
      <c r="D170" s="19"/>
      <c r="E170" s="19">
        <v>21900</v>
      </c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59" customFormat="1" ht="22.5" customHeight="1">
      <c r="A173" s="56" t="s">
        <v>95</v>
      </c>
      <c r="B173" s="57">
        <v>340</v>
      </c>
      <c r="C173" s="58">
        <f>5970+2041076.68+120000+532292</f>
        <v>2699338.6799999997</v>
      </c>
      <c r="D173" s="58"/>
      <c r="E173" s="58">
        <f>C173</f>
        <v>2699338.6799999997</v>
      </c>
      <c r="F173" s="58">
        <v>2195130</v>
      </c>
      <c r="G173" s="58"/>
      <c r="H173" s="58">
        <f>F173</f>
        <v>2195130</v>
      </c>
      <c r="I173" s="60">
        <f>F173</f>
        <v>2195130</v>
      </c>
      <c r="J173" s="58"/>
      <c r="K173" s="58">
        <f>I173</f>
        <v>2195130</v>
      </c>
    </row>
    <row r="174" spans="1:11" s="20" customFormat="1" ht="11.25" customHeight="1">
      <c r="A174" s="17" t="s">
        <v>138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165</v>
      </c>
      <c r="B178" s="51" t="s">
        <v>116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148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155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150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151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152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156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157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138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116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148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155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150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151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152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153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157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138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167</v>
      </c>
      <c r="B266" s="42" t="s">
        <v>116</v>
      </c>
      <c r="C266" s="36">
        <f>C268+C273+C286+C289+C293+C300+C306</f>
        <v>21461411.19</v>
      </c>
      <c r="D266" s="36">
        <f>D268+D273+D286+D289+D293+D300+D306</f>
        <v>21461411.19</v>
      </c>
      <c r="E266" s="36"/>
      <c r="F266" s="36">
        <f>F268+F273+F286+F289+F293+F300+F306</f>
        <v>20644709.5</v>
      </c>
      <c r="G266" s="36">
        <f>G268+G273+G286+G289+G293+G300+G306</f>
        <v>20644709.5</v>
      </c>
      <c r="H266" s="36"/>
      <c r="I266" s="36">
        <f>I268+I273+I286+I289+I293+I300+I306</f>
        <v>20644709.5</v>
      </c>
      <c r="J266" s="36">
        <f>J268+J273+J286+J289+J293+J300+J306</f>
        <v>20644709.5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148</v>
      </c>
      <c r="B268" s="18">
        <v>210</v>
      </c>
      <c r="C268" s="40">
        <f>C270+C271+C272</f>
        <v>15780221.95</v>
      </c>
      <c r="D268" s="40">
        <f>D270+D271+D272</f>
        <v>15780221.95</v>
      </c>
      <c r="E268" s="19"/>
      <c r="F268" s="40">
        <f>F270+F271+F272</f>
        <v>15132080</v>
      </c>
      <c r="G268" s="40">
        <f>G270+G271+G272</f>
        <v>15132080</v>
      </c>
      <c r="H268" s="19"/>
      <c r="I268" s="40">
        <f>I270+I271+I272</f>
        <v>15132080</v>
      </c>
      <c r="J268" s="40">
        <f>J270+J271+J272</f>
        <v>15132080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f>11712301.08+13127.5-105367.13+498104.71</f>
        <v>12118166.16</v>
      </c>
      <c r="D270" s="19">
        <f>C270</f>
        <v>12118166.16</v>
      </c>
      <c r="E270" s="19"/>
      <c r="F270" s="40">
        <f>11725428.58-105367.13</f>
        <v>11620061.45</v>
      </c>
      <c r="G270" s="19">
        <f>F270</f>
        <v>11620061.45</v>
      </c>
      <c r="H270" s="19"/>
      <c r="I270" s="40">
        <f>F270</f>
        <v>11620061.45</v>
      </c>
      <c r="J270" s="19">
        <f>I270</f>
        <v>11620061.45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2369.62</v>
      </c>
      <c r="D271" s="40">
        <f>C271</f>
        <v>2369.62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3537114.92+3964.5-31820.87+150427.62</f>
        <v>3659686.17</v>
      </c>
      <c r="D272" s="40">
        <f>C272</f>
        <v>3659686.17</v>
      </c>
      <c r="E272" s="19"/>
      <c r="F272" s="40">
        <f>3541079.42-31820.87</f>
        <v>3509258.55</v>
      </c>
      <c r="G272" s="40">
        <f>F272</f>
        <v>3509258.55</v>
      </c>
      <c r="H272" s="19"/>
      <c r="I272" s="40">
        <f>F272</f>
        <v>3509258.55</v>
      </c>
      <c r="J272" s="40">
        <f>I272</f>
        <v>3509258.55</v>
      </c>
      <c r="K272" s="19"/>
    </row>
    <row r="273" spans="1:11" s="2" customFormat="1" ht="11.25" customHeight="1">
      <c r="A273" s="17" t="s">
        <v>155</v>
      </c>
      <c r="B273" s="18">
        <v>220</v>
      </c>
      <c r="C273" s="40">
        <f>C275+C276+C277+C283+C284+C285</f>
        <v>3107457.12</v>
      </c>
      <c r="D273" s="40">
        <f>D275+D276+D277+D283+D284+D285</f>
        <v>3107457.12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2588692.72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49533.33</v>
      </c>
      <c r="D275" s="19">
        <f>C275</f>
        <v>49533.33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150</v>
      </c>
      <c r="B277" s="18">
        <v>223</v>
      </c>
      <c r="C277" s="19">
        <f>C279+C280+C281+C282</f>
        <v>1658520.56</v>
      </c>
      <c r="D277" s="19">
        <f>D279+D280+D281+D282</f>
        <v>1658520.56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1863628.13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v>993120.65</v>
      </c>
      <c r="D279" s="19">
        <f>C279</f>
        <v>993120.65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>
        <f>I279</f>
        <v>952330.1699999999</v>
      </c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v>334766.15</v>
      </c>
      <c r="D281" s="19">
        <f>C281</f>
        <v>334766.15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330633.76</v>
      </c>
      <c r="D282" s="19">
        <f>C282</f>
        <v>330633.76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f>533788.66+70000+11840.66+40000+29000+71331.59+49800+10000+19319.2+205878.95</f>
        <v>1040959.06</v>
      </c>
      <c r="D284" s="19">
        <f>C284</f>
        <v>1040959.06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f>130243.93+300000-70000-11840.66+10040.9</f>
        <v>358444.17000000004</v>
      </c>
      <c r="D285" s="19">
        <f>C285</f>
        <v>358444.17000000004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151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152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153</v>
      </c>
      <c r="B293" s="18">
        <v>290</v>
      </c>
      <c r="C293" s="19">
        <f>C295+C296+C297+C298+C299</f>
        <v>1034088</v>
      </c>
      <c r="D293" s="19">
        <f>D295+D296+D297+D298+D299</f>
        <v>1034088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f>1900-950</f>
        <v>950</v>
      </c>
      <c r="D297" s="19">
        <f>C297</f>
        <v>950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157</v>
      </c>
      <c r="B300" s="18">
        <v>300</v>
      </c>
      <c r="C300" s="19">
        <f>C302+C303+C304+C305</f>
        <v>1539644.12</v>
      </c>
      <c r="D300" s="19">
        <f>D302+D303+D304+D305</f>
        <v>1539644.12</v>
      </c>
      <c r="E300" s="40"/>
      <c r="F300" s="19">
        <f>F302+F303+F304+F305</f>
        <v>1888898.78</v>
      </c>
      <c r="G300" s="19">
        <f>G302+G303+G304+G305</f>
        <v>1888898.78</v>
      </c>
      <c r="H300" s="19"/>
      <c r="I300" s="19">
        <f>I302+I303+I304+I305</f>
        <v>1888898.78</v>
      </c>
      <c r="J300" s="19">
        <f>J302+J303+J304+J305</f>
        <v>1888898.78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f>200000+29300</f>
        <v>229300</v>
      </c>
      <c r="D302" s="19">
        <f>C302</f>
        <v>229300</v>
      </c>
      <c r="E302" s="40"/>
      <c r="F302" s="40">
        <f>200000-37584</f>
        <v>162416</v>
      </c>
      <c r="G302" s="19">
        <f>F302</f>
        <v>162416</v>
      </c>
      <c r="H302" s="19"/>
      <c r="I302" s="40">
        <f>F302</f>
        <v>162416</v>
      </c>
      <c r="J302" s="19">
        <f>I302</f>
        <v>162416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1270919.07+39425.05</f>
        <v>1310344.12</v>
      </c>
      <c r="D305" s="19">
        <f>C305</f>
        <v>1310344.12</v>
      </c>
      <c r="E305" s="40"/>
      <c r="F305" s="19">
        <f>1590698.78+173368-37584</f>
        <v>1726482.78</v>
      </c>
      <c r="G305" s="19">
        <f>F305</f>
        <v>1726482.78</v>
      </c>
      <c r="H305" s="19"/>
      <c r="I305" s="40">
        <f>F305</f>
        <v>1726482.78</v>
      </c>
      <c r="J305" s="19">
        <f>I305</f>
        <v>1726482.78</v>
      </c>
      <c r="K305" s="19"/>
    </row>
    <row r="306" spans="1:11" s="2" customFormat="1" ht="11.25" customHeight="1">
      <c r="A306" s="17" t="s">
        <v>138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163</v>
      </c>
      <c r="B310" s="42" t="s">
        <v>116</v>
      </c>
      <c r="C310" s="36">
        <f>C312+C317+C331+C334+C338+C344+C350+C336</f>
        <v>1069941.5699999998</v>
      </c>
      <c r="D310" s="36">
        <f>D312+D317+D331+D334+D338+D344+D350+D336</f>
        <v>1069941.5699999998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148</v>
      </c>
      <c r="B312" s="18">
        <v>210</v>
      </c>
      <c r="C312" s="19">
        <f>C314+C315+C316</f>
        <v>958890.71</v>
      </c>
      <c r="D312" s="19">
        <f>D314+D315+D316</f>
        <v>958890.71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f>681720+54755.2</f>
        <v>736475.2</v>
      </c>
      <c r="D314" s="19">
        <f>C314</f>
        <v>736475.2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f>205879.44+16536.07</f>
        <v>222415.51</v>
      </c>
      <c r="D316" s="19">
        <f>C316</f>
        <v>222415.51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155</v>
      </c>
      <c r="B317" s="18">
        <v>220</v>
      </c>
      <c r="C317" s="19">
        <f>C329+C330</f>
        <v>89383.36</v>
      </c>
      <c r="D317" s="19">
        <f>D329+D330</f>
        <v>89383.36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150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f>50000+25000</f>
        <v>75000</v>
      </c>
      <c r="D329" s="19">
        <f>C329</f>
        <v>75000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f>13313.99+1069.37</f>
        <v>14383.36</v>
      </c>
      <c r="D330" s="19">
        <f>C330</f>
        <v>14383.36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151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152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>
        <f>8667+13000.5</f>
        <v>21667.5</v>
      </c>
      <c r="D336" s="19">
        <f>C336</f>
        <v>21667.5</v>
      </c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156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157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138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158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159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160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9" t="s">
        <v>189</v>
      </c>
      <c r="B367" s="89"/>
      <c r="C367" s="89"/>
      <c r="D367" s="92"/>
      <c r="E367" s="92"/>
      <c r="F367" s="92"/>
      <c r="G367" s="92"/>
      <c r="I367" s="93" t="s">
        <v>188</v>
      </c>
      <c r="J367" s="93"/>
    </row>
    <row r="368" spans="1:10" ht="11.25" customHeight="1">
      <c r="A368" s="89" t="s">
        <v>108</v>
      </c>
      <c r="B368" s="89"/>
      <c r="C368" s="89"/>
      <c r="D368" s="90" t="s">
        <v>107</v>
      </c>
      <c r="E368" s="90"/>
      <c r="F368" s="90"/>
      <c r="G368" s="90"/>
      <c r="I368" s="91" t="s">
        <v>109</v>
      </c>
      <c r="J368" s="91"/>
    </row>
    <row r="369" ht="11.25" customHeight="1"/>
    <row r="370" spans="1:10" ht="11.25" customHeight="1">
      <c r="A370" s="89" t="s">
        <v>110</v>
      </c>
      <c r="B370" s="89"/>
      <c r="C370" s="89"/>
      <c r="D370" s="92"/>
      <c r="E370" s="92"/>
      <c r="F370" s="92"/>
      <c r="G370" s="92"/>
      <c r="I370" s="92"/>
      <c r="J370" s="92"/>
    </row>
    <row r="371" spans="1:10" ht="11.25" customHeight="1">
      <c r="A371" s="89" t="s">
        <v>111</v>
      </c>
      <c r="B371" s="89"/>
      <c r="C371" s="89"/>
      <c r="D371" s="90" t="s">
        <v>107</v>
      </c>
      <c r="E371" s="90"/>
      <c r="F371" s="90"/>
      <c r="G371" s="90"/>
      <c r="I371" s="91" t="s">
        <v>109</v>
      </c>
      <c r="J371" s="91"/>
    </row>
    <row r="372" ht="11.25" customHeight="1"/>
    <row r="373" spans="1:10" ht="11.25" customHeight="1">
      <c r="A373" s="89" t="s">
        <v>112</v>
      </c>
      <c r="B373" s="89"/>
      <c r="C373" s="89"/>
      <c r="D373" s="92"/>
      <c r="E373" s="92"/>
      <c r="F373" s="92"/>
      <c r="G373" s="92"/>
      <c r="I373" s="93" t="s">
        <v>186</v>
      </c>
      <c r="J373" s="93"/>
    </row>
    <row r="374" spans="1:10" ht="11.25" customHeight="1">
      <c r="A374" s="89" t="s">
        <v>113</v>
      </c>
      <c r="B374" s="89"/>
      <c r="C374" s="89"/>
      <c r="D374" s="90" t="s">
        <v>107</v>
      </c>
      <c r="E374" s="90"/>
      <c r="F374" s="90"/>
      <c r="G374" s="90"/>
      <c r="I374" s="91" t="s">
        <v>109</v>
      </c>
      <c r="J374" s="91"/>
    </row>
    <row r="375" ht="11.25" customHeight="1"/>
    <row r="376" spans="1:10" ht="11.25" customHeight="1">
      <c r="A376" s="89" t="s">
        <v>114</v>
      </c>
      <c r="B376" s="89"/>
      <c r="C376" s="89"/>
      <c r="D376" s="92"/>
      <c r="E376" s="92"/>
      <c r="F376" s="92"/>
      <c r="G376" s="92"/>
      <c r="I376" s="93" t="s">
        <v>186</v>
      </c>
      <c r="J376" s="93"/>
    </row>
    <row r="377" spans="1:10" ht="11.25" customHeight="1">
      <c r="A377" s="91"/>
      <c r="B377" s="91"/>
      <c r="C377" s="91"/>
      <c r="D377" s="90" t="s">
        <v>107</v>
      </c>
      <c r="E377" s="90"/>
      <c r="F377" s="90"/>
      <c r="G377" s="90"/>
      <c r="I377" s="91" t="s">
        <v>109</v>
      </c>
      <c r="J377" s="91"/>
    </row>
    <row r="378" spans="1:3" ht="15">
      <c r="A378" s="47" t="s">
        <v>115</v>
      </c>
      <c r="B378" s="93" t="s">
        <v>187</v>
      </c>
      <c r="C378" s="93"/>
    </row>
    <row r="379" ht="9" customHeight="1"/>
    <row r="380" spans="1:8" ht="15">
      <c r="A380" s="94" t="s">
        <v>191</v>
      </c>
      <c r="B380" s="94"/>
      <c r="C380" s="94"/>
      <c r="F380" s="45"/>
      <c r="G380" s="45"/>
      <c r="H380" s="45"/>
    </row>
  </sheetData>
  <sheetProtection/>
  <autoFilter ref="A5:K365"/>
  <mergeCells count="41">
    <mergeCell ref="B378:C378"/>
    <mergeCell ref="A380:C380"/>
    <mergeCell ref="A376:C376"/>
    <mergeCell ref="D376:G376"/>
    <mergeCell ref="I376:J376"/>
    <mergeCell ref="A377:C377"/>
    <mergeCell ref="D377:G377"/>
    <mergeCell ref="I377:J377"/>
    <mergeCell ref="A373:C373"/>
    <mergeCell ref="D373:G373"/>
    <mergeCell ref="I373:J373"/>
    <mergeCell ref="A374:C374"/>
    <mergeCell ref="D374:G374"/>
    <mergeCell ref="I374:J374"/>
    <mergeCell ref="I367:J367"/>
    <mergeCell ref="A370:C370"/>
    <mergeCell ref="D370:G370"/>
    <mergeCell ref="I370:J370"/>
    <mergeCell ref="A371:C371"/>
    <mergeCell ref="D371:G371"/>
    <mergeCell ref="I371:J371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2015-12-10T05:54:56Z</dcterms:modified>
  <cp:category/>
  <cp:version/>
  <cp:contentType/>
  <cp:contentStatus/>
</cp:coreProperties>
</file>