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2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<sst xmlns="http://schemas.openxmlformats.org/spreadsheetml/2006/main" count="929" uniqueCount="292">
  <si>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</si>
  <si>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</si>
  <si>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</si>
  <si>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</si>
  <si>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</si>
  <si>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</si>
  <si>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</si>
  <si>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</si>
  <si>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</si>
  <si>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</si>
  <si>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</si>
  <si>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</si>
  <si>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</si>
  <si>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</si>
  <si>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</si>
  <si>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</si>
  <si>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</si>
  <si>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</si>
  <si>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</si>
  <si>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</si>
  <si>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</si>
  <si>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</si>
  <si>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</si>
  <si>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</si>
  <si>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</si>
  <si>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</si>
  <si>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</si>
  <si>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</si>
  <si>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</si>
  <si>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</si>
  <si>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</si>
  <si>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</si>
  <si>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</si>
  <si>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</si>
  <si>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</si>
  <si>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</si>
  <si>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</si>
  <si>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</si>
  <si>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</si>
  <si>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</si>
  <si>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</si>
  <si>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</si>
  <si>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</si>
  <si>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</si>
  <si>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</si>
  <si>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</si>
  <si>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</si>
  <si>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</si>
  <si>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</si>
  <si>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</si>
  <si>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</si>
  <si>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</si>
  <si>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</si>
  <si>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</si>
  <si>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</si>
  <si>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</si>
  <si>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</si>
  <si>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</si>
  <si>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</si>
  <si>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</si>
  <si>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</si>
  <si>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</si>
  <si>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</si>
  <si>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</si>
  <si>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</si>
  <si>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</si>
  <si>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</si>
  <si>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</si>
  <si>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</si>
  <si>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</si>
  <si>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</si>
  <si>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</si>
  <si>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</si>
  <si>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</si>
  <si>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</si>
  <si>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</si>
  <si>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</si>
  <si>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</si>
  <si>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</si>
  <si>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</si>
  <si>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</si>
  <si>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</si>
  <si>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</si>
  <si>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</si>
  <si>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</si>
  <si>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</si>
  <si>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</si>
  <si>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</si>
  <si>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</si>
  <si>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</si>
  <si>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</si>
  <si>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</si>
  <si>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</si>
  <si>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</si>
  <si>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</si>
  <si>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</si>
  <si>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</si>
  <si>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</si>
  <si>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</si>
  <si>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</si>
  <si>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</si>
  <si>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</si>
  <si>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</si>
  <si>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</si>
  <si>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</si>
  <si>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</si>
  <si>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</si>
  <si>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</si>
  <si>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</si>
  <si>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</si>
  <si>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</si>
  <si>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</si>
  <si>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</si>
  <si>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</si>
  <si>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</si>
  <si>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</si>
  <si>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</si>
  <si>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</si>
  <si>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</si>
  <si>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</si>
  <si>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</si>
  <si>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</si>
  <si>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</si>
  <si>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</si>
  <si>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</si>
  <si>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</si>
  <si>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</si>
  <si>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</si>
  <si>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</si>
  <si>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</si>
  <si>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</si>
  <si>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</si>
  <si>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</si>
  <si>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</si>
  <si>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</si>
  <si>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</si>
  <si>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</si>
  <si>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</si>
  <si>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</si>
  <si>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</si>
  <si>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</si>
  <si>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</si>
  <si>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</si>
  <si>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</si>
  <si>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</si>
  <si>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</si>
  <si>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</si>
  <si>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</si>
  <si>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</si>
  <si>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</si>
  <si>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</si>
  <si>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</si>
  <si>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</si>
  <si>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</si>
  <si>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</si>
  <si>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</si>
  <si>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</si>
  <si>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</si>
  <si>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</si>
  <si>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</si>
  <si>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</si>
  <si>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</si>
  <si>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</si>
  <si>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</si>
  <si>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</si>
  <si>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</si>
  <si>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</si>
  <si>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</si>
  <si>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</si>
  <si>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</si>
  <si>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</si>
  <si>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</si>
  <si>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</si>
  <si>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</si>
  <si>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</si>
  <si>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</si>
  <si>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</si>
  <si>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</si>
  <si>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</si>
  <si>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</si>
  <si>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</si>
  <si>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</si>
  <si>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</si>
  <si>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</si>
  <si>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</si>
  <si>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</si>
  <si>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</si>
  <si>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</si>
  <si>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</si>
  <si>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</si>
  <si>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</si>
  <si>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</si>
  <si>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</si>
  <si>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</si>
  <si>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</si>
  <si>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</si>
  <si>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</si>
  <si>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</si>
  <si>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</si>
  <si>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</si>
  <si>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</si>
  <si>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</si>
  <si>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</si>
  <si>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</si>
  <si>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</si>
  <si>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</si>
  <si>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</si>
  <si>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</si>
  <si>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</si>
  <si>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</si>
  <si>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</si>
  <si>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</si>
  <si>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</si>
  <si>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</si>
  <si>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</si>
  <si>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</si>
  <si>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</si>
  <si>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</si>
  <si>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</si>
  <si>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</si>
  <si>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</si>
  <si>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</si>
  <si>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</si>
  <si>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</si>
  <si>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</si>
  <si>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</si>
  <si>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</si>
  <si>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</si>
  <si>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</si>
  <si>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</si>
  <si>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</si>
  <si>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</si>
  <si>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</si>
  <si>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</si>
  <si>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</si>
  <si>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</si>
  <si>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</si>
  <si>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</si>
  <si>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</si>
  <si>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</si>
  <si>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</si>
  <si>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</si>
  <si>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</si>
  <si>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</si>
  <si>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</si>
  <si>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</si>
  <si>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</si>
  <si>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</si>
  <si>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</si>
  <si>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</si>
  <si>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</si>
  <si>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</si>
  <si>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</si>
  <si>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</si>
  <si>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</si>
  <si>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</si>
  <si>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</si>
  <si>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</si>
  <si>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</si>
  <si>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</si>
  <si>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</si>
  <si>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</si>
  <si>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</si>
  <si>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</si>
  <si>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</si>
  <si>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</si>
  <si>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</si>
  <si>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</si>
  <si>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</si>
  <si>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</si>
  <si>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</si>
  <si>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</si>
  <si>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</si>
  <si>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</si>
  <si>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</si>
  <si>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</si>
  <si>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</si>
  <si>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</si>
  <si>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</si>
  <si>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</si>
  <si>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</si>
  <si>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</si>
  <si>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</si>
  <si>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</si>
  <si>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</si>
  <si>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</si>
  <si>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</si>
  <si>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</si>
  <si>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</si>
  <si>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  14    »  декабря         2016г.</t>
  </si>
  <si>
    <t>« 14  » декабря               2016г.</t>
  </si>
  <si>
    <t>«_14_»_декабря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</si>
</sst>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G19" sqref="G19:H19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288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285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289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290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42718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tabSelected="1" view="pageBreakPreview" zoomScaleSheetLayoutView="100" workbookViewId="0" topLeftCell="A40">
      <selection activeCell="G81" sqref="G81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30934394.81</v>
      </c>
      <c r="E11" s="61">
        <f>E14</f>
        <v>22655850.72</v>
      </c>
      <c r="F11" s="61">
        <f>F37</f>
        <v>1550589.0699999996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29383760.72</v>
      </c>
      <c r="E14" s="54">
        <f>E16+E17+E18+E19+E20+E21+E22+E23+E24+E25+E26+E27+E28+E29+E30+E31</f>
        <v>22655850.72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17338239</v>
      </c>
      <c r="E16" s="60">
        <f>17310850+8546+35623.67-16780.67+306.33-306.33</f>
        <v>17338239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8768554.27</v>
      </c>
      <c r="E17" s="60">
        <f>3646716.58+3334.77-3707.08</f>
        <v>3646344.27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1550589.0699999996</v>
      </c>
      <c r="E37" s="17" t="s">
        <v>13</v>
      </c>
      <c r="F37" s="60">
        <f>974510.73+60834.14+69782.27+8667+11556+61443.86+23501.95+5439.2+52949.22+78652.45+65456.89+69679.46+68115.9</f>
        <v>1550589.0699999996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31088584.05</v>
      </c>
      <c r="E48" s="62">
        <f t="shared" si="1"/>
        <v>22716554.48</v>
      </c>
      <c r="F48" s="62">
        <f t="shared" si="1"/>
        <v>1630421.31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18829771.39</v>
      </c>
      <c r="E49" s="60">
        <f>E51+E52+E53+E54</f>
        <v>17042519.5</v>
      </c>
      <c r="F49" s="60">
        <f t="shared" si="2"/>
        <v>966251.8899999999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14459951.69</v>
      </c>
      <c r="E51" s="60">
        <f>13066186.64+6563.75+27360.73-12888.38</f>
        <v>13087222.74</v>
      </c>
      <c r="F51" s="60">
        <f>681720+60408.95</f>
        <v>742128.95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3832598.1999999997</v>
      </c>
      <c r="E54" s="60">
        <f>3411722.36+1982.25+8262.94-3892.29</f>
        <v>3418075.26</v>
      </c>
      <c r="F54" s="60">
        <f>205879.44+18243.5</f>
        <v>224122.94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33.75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1034499.82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21.7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11204089.84</v>
      </c>
      <c r="E71" s="60">
        <f aca="true" t="shared" si="6" ref="E71:J71">E72+E73</f>
        <v>4639611.78</v>
      </c>
      <c r="F71" s="60">
        <f t="shared" si="6"/>
        <v>643946.42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11204089.84</v>
      </c>
      <c r="E73" s="54">
        <f>E75+E84</f>
        <v>4639611.78</v>
      </c>
      <c r="F73" s="54">
        <f>F75+F84</f>
        <v>643946.42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11204089.84</v>
      </c>
      <c r="E84" s="60">
        <f t="shared" si="8"/>
        <v>4639611.78</v>
      </c>
      <c r="F84" s="60">
        <f t="shared" si="8"/>
        <v>643946.42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2287537.05</v>
      </c>
      <c r="E88" s="60">
        <f>E90+E91+E92+E93</f>
        <v>2123037.05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1317003.3</v>
      </c>
      <c r="E90" s="60">
        <f>1256002.35-34099.05</f>
        <v>1221903.3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6" customHeight="1">
      <c r="A95" s="66" t="s">
        <v>50</v>
      </c>
      <c r="B95" s="33"/>
      <c r="C95" s="33">
        <v>244</v>
      </c>
      <c r="D95" s="54">
        <f t="shared" si="9"/>
        <v>992689.2899999999</v>
      </c>
      <c r="E95" s="60">
        <f>1045419.64+3334.77-3707.08-150000</f>
        <v>895047.33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1388186.3900000001</v>
      </c>
      <c r="E96" s="60">
        <f>692590.86+53000+150000+48215.74</f>
        <v>943806.6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309836</v>
      </c>
      <c r="E97" s="60">
        <f>300879.5-53000+61956.5</f>
        <v>309836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6162017.2700000005</v>
      </c>
      <c r="E99" s="60">
        <f>402196.09-15600-2035.5+306.33-306.33-76073.19</f>
        <v>308487.4</v>
      </c>
      <c r="F99" s="60">
        <f>95563.74+60834.14+69782.27+61443.86+23501.95+5439.2+52949.22+65456.89+69679.46+68115.9</f>
        <v>572766.63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G11" sqref="G11:I11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11204089.84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11201570.84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2016-12-22T04:46:24Z</dcterms:modified>
  <cp:category/>
  <cp:version/>
  <cp:contentType/>
  <cp:contentStatus/>
</cp:coreProperties>
</file>